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51" activeTab="0"/>
  </bookViews>
  <sheets>
    <sheet name="CALCOLO SOMMARIO" sheetId="1" r:id="rId1"/>
    <sheet name="Categorie" sheetId="2" r:id="rId2"/>
    <sheet name="Opere Edili OG1" sheetId="3" r:id="rId3"/>
    <sheet name="Impianti Idraulici OS3" sheetId="4" r:id="rId4"/>
    <sheet name="Impianti Termici OS28" sheetId="5" r:id="rId5"/>
    <sheet name="Impianti ElettriciSpeciali OS30" sheetId="6" r:id="rId6"/>
    <sheet name="Oneri Sicurezza" sheetId="7" r:id="rId7"/>
  </sheets>
  <definedNames>
    <definedName name="_xlnm.Print_Area" localSheetId="0">'CALCOLO SOMMARIO'!$A$1:$G$294</definedName>
    <definedName name="_xlnm.Print_Area" localSheetId="1">'Categorie'!$A$1:$E$16</definedName>
    <definedName name="_xlnm.Print_Area" localSheetId="5">'Impianti ElettriciSpeciali OS30'!$A$1:$G$50</definedName>
    <definedName name="_xlnm.Print_Area" localSheetId="3">'Impianti Idraulici OS3'!$A$1:$G$68</definedName>
    <definedName name="_xlnm.Print_Area" localSheetId="4">'Impianti Termici OS28'!$A$1:$G$15</definedName>
    <definedName name="_xlnm.Print_Area" localSheetId="6">'Oneri Sicurezza'!$A$1:$G$18</definedName>
    <definedName name="_xlnm.Print_Area" localSheetId="2">'Opere Edili OG1'!$A$1:$G$65</definedName>
    <definedName name="_xlnm.Print_Titles" localSheetId="0">'CALCOLO SOMMARIO'!$1:$2</definedName>
    <definedName name="_xlnm.Print_Titles" localSheetId="5">'Impianti ElettriciSpeciali OS30'!$1:$2</definedName>
    <definedName name="_xlnm.Print_Titles" localSheetId="3">'Impianti Idraulici OS3'!$1:$2</definedName>
    <definedName name="_xlnm.Print_Titles" localSheetId="4">'Impianti Termici OS28'!$1:$2</definedName>
    <definedName name="_xlnm.Print_Titles" localSheetId="6">'Oneri Sicurezza'!$1:$2</definedName>
    <definedName name="_xlnm.Print_Titles" localSheetId="2">'Opere Edili OG1'!$1:$2</definedName>
  </definedNames>
  <calcPr fullCalcOnLoad="1"/>
</workbook>
</file>

<file path=xl/sharedStrings.xml><?xml version="1.0" encoding="utf-8"?>
<sst xmlns="http://schemas.openxmlformats.org/spreadsheetml/2006/main" count="1131" uniqueCount="340">
  <si>
    <t>Tariffa</t>
  </si>
  <si>
    <t>U.M.</t>
  </si>
  <si>
    <t>TOTALE LAVORI</t>
  </si>
  <si>
    <t>CATEGORIA</t>
  </si>
  <si>
    <t>IMPORTO
IVA esclusa</t>
  </si>
  <si>
    <t>%</t>
  </si>
  <si>
    <t>IMPORTO
IVA inclusa</t>
  </si>
  <si>
    <t>OG 1</t>
  </si>
  <si>
    <t>OS 28</t>
  </si>
  <si>
    <t>OS 30</t>
  </si>
  <si>
    <t>CAT</t>
  </si>
  <si>
    <t>Spostamento testaletto per apertura varchi</t>
  </si>
  <si>
    <t>Rimozione e smaltimento impianti trattamento acqua (osmosi e altri impianti esistenti nel locale tecnico)piano 9</t>
  </si>
  <si>
    <t>Rimozione e smaltimento anello distribuzione acqua per dialisi + ripristini - piano 9</t>
  </si>
  <si>
    <t>Rimozione e smaltimento impianti trattamento acqua (osmosi e altri impianti esistenti nel locale tecnico)piano 2 (Da eseguirsi in un secondo tempo dopo l'attivazione del reparto al piano 9)</t>
  </si>
  <si>
    <t>Rimozione e smaltimento anello distribuzione acqua per dialisi + ripristini - piano 9  (Da eseguirsi in un secondo tempo dopo l'attivazione del reparto al piano 9)</t>
  </si>
  <si>
    <t>Come voce precedente : serramento fisso</t>
  </si>
  <si>
    <t>Cassetta di pronto soccorso</t>
  </si>
  <si>
    <t>Filtro deferrizzatore</t>
  </si>
  <si>
    <t>Riduttore di pressione</t>
  </si>
  <si>
    <t>Clorazione</t>
  </si>
  <si>
    <t>Gruppo di accumulo e rilancio</t>
  </si>
  <si>
    <t>Microfiltrazione iniziale</t>
  </si>
  <si>
    <t>Sistema di addolcimento</t>
  </si>
  <si>
    <t>Gruppo di accumulo e rilancio acqua addolcita e clorata</t>
  </si>
  <si>
    <t>Sistema di declorazione</t>
  </si>
  <si>
    <t>Microfiltrazione di sicurezza</t>
  </si>
  <si>
    <t>PRETRATTAMENTO PIANO 9</t>
  </si>
  <si>
    <t xml:space="preserve">Sistema a Bi Osmosi Inversa con disinfezione chimica integrata: </t>
  </si>
  <si>
    <t>Monitor di conducibilità</t>
  </si>
  <si>
    <t>Monitor di temperatura</t>
  </si>
  <si>
    <t>Quadro di controllo remoto in sala dialisi</t>
  </si>
  <si>
    <t>SISTEMA DI DISINFEZIONE TERMICA</t>
  </si>
  <si>
    <t>Sistema per l'abbattimento di batteri ed endotossine</t>
  </si>
  <si>
    <r>
      <t>Sistema di sterilizzazione a vapore pulito</t>
    </r>
    <r>
      <rPr>
        <sz val="9"/>
        <color indexed="8"/>
        <rFont val="Arial"/>
        <family val="2"/>
      </rPr>
      <t xml:space="preserve">
</t>
    </r>
  </si>
  <si>
    <t>Circuito in acciaio inox</t>
  </si>
  <si>
    <t>Raccordi rapidi femmina inox</t>
  </si>
  <si>
    <t xml:space="preserve">Raccordi rapidi maschio </t>
  </si>
  <si>
    <t>Valvole in acciao inox tipo CAD</t>
  </si>
  <si>
    <t>Dispositivi di scarico antireflusso</t>
  </si>
  <si>
    <t>Linea distribuzione per collegamento apparecchiature pretrattamento al piano 4</t>
  </si>
  <si>
    <r>
      <t xml:space="preserve">Linea distribuzione per collegamento gruppo di rilancio acqua addolcita a filtri decloratori pretrattamento:
</t>
    </r>
  </si>
  <si>
    <r>
      <t xml:space="preserve">Linea scarico sala osmosi: </t>
    </r>
    <r>
      <rPr>
        <b/>
        <sz val="9"/>
        <rFont val="Arial"/>
        <family val="2"/>
      </rPr>
      <t xml:space="preserve">
</t>
    </r>
  </si>
  <si>
    <t>Linea scarico apparecchiature pretrattamento al piano 4</t>
  </si>
  <si>
    <r>
      <t>Linea scarico postazioni dialisi aggiuntive</t>
    </r>
    <r>
      <rPr>
        <b/>
        <sz val="9"/>
        <rFont val="Arial"/>
        <family val="2"/>
      </rPr>
      <t xml:space="preserve">
</t>
    </r>
  </si>
  <si>
    <t>Rimozione e smaltimento vecchi impianti</t>
  </si>
  <si>
    <t>Noleggio di cartelli per cantieri di edilizia civile indicanti pericolo, divieto, obbligo e informazione, valutazione giorno per distanze di lettura: m. 10</t>
  </si>
  <si>
    <t>70.1.40.5</t>
  </si>
  <si>
    <t>Formazione di ponteggio a castello con esecuzione di ponte continuo sotto cornicione, compreso sottoponte, mantovana paraschegge o parapetto continuo altezza m. 2, impianto di messa a terra valutato a metro lineare di ponteggio per altezze comprese fra 15/20 m.: per il primo mese di impiego</t>
  </si>
  <si>
    <t>Noleggi - OG 1</t>
  </si>
  <si>
    <t>25.1.2</t>
  </si>
  <si>
    <t>Noleggio di piccolo autocarro della portata fino a 1000Kg.</t>
  </si>
  <si>
    <t>h.</t>
  </si>
  <si>
    <t>25.5.3</t>
  </si>
  <si>
    <t>Noleggio di martello scalpello con motore elettrico sino a 7 Kg. Compreso operatore</t>
  </si>
  <si>
    <t>26.1.10</t>
  </si>
  <si>
    <t>Trasporto con carriola entro 10 m. compreso carico e scarico</t>
  </si>
  <si>
    <t>mc.</t>
  </si>
  <si>
    <t>26.1.10.20</t>
  </si>
  <si>
    <t>Sovraprezzo per ogni 10 m. o frazione oltre i primi 10</t>
  </si>
  <si>
    <t>26.1.20.10</t>
  </si>
  <si>
    <t>Trasporto alla pubblica discarica di materiali di risulta da scavi e/o demolizioni eseguito con autocarro misurato a volume effettivo di scavo o demolizione.  Escluso oneri discarica; fino alla distanza di 1 Km caricata a mano</t>
  </si>
  <si>
    <t>26.1.20.30</t>
  </si>
  <si>
    <t>Sovraprezzo trasporto dopi il primo Km sino al decimo Km.</t>
  </si>
  <si>
    <t>mc/km</t>
  </si>
  <si>
    <t>26.1.20.50</t>
  </si>
  <si>
    <t>Sovraprezzo trasporto voce precedente da 10 a 20 km.</t>
  </si>
  <si>
    <t>26.1..20.60</t>
  </si>
  <si>
    <t>Sovraprezzo trasporto voce precedente da 20 a 30 km.</t>
  </si>
  <si>
    <t>mc/k</t>
  </si>
  <si>
    <t>26.2.10.5</t>
  </si>
  <si>
    <t>Discarica di Scarpino residui legnami provenienti da cantieri edili</t>
  </si>
  <si>
    <t>Kg.</t>
  </si>
  <si>
    <t>Demolizioni e Smontaggi - OG 1</t>
  </si>
  <si>
    <t>28.1.142.10</t>
  </si>
  <si>
    <t>mq.</t>
  </si>
  <si>
    <t>28.1.140.10.10</t>
  </si>
  <si>
    <t>28.1.50.10.10</t>
  </si>
  <si>
    <t>28.1.162</t>
  </si>
  <si>
    <t>28.1.180.10.5</t>
  </si>
  <si>
    <t>Rimozione di apparecchi igienico sanitari senza recupero, compreso calo e carico: vaso wc, lavabo, bidet e cassetta cacciata</t>
  </si>
  <si>
    <t>cad.</t>
  </si>
  <si>
    <t>28.1.185</t>
  </si>
  <si>
    <t>28.1.190.10</t>
  </si>
  <si>
    <t>Rimozione di serramenti di legno o metallo compreso il telaio a murare, senza recupero compreso il calo e carico.</t>
  </si>
  <si>
    <t>28.1.150.10.15</t>
  </si>
  <si>
    <t>Demolizione controsoffitti in genere compresi appendini, gli eventuali ponteggi, calo e carico</t>
  </si>
  <si>
    <t>28.3.10.15</t>
  </si>
  <si>
    <t>m.</t>
  </si>
  <si>
    <t>Pavimenti, rivestimenti murature - OG 1</t>
  </si>
  <si>
    <t>13.9.15.5.15</t>
  </si>
  <si>
    <t>Piastrelle di gres porcellanato fine tipo granito,e delle dimensioni  20 x 20 o 30 x 30 cm. Spessore 8 mm.- Antisdrucciolo R 12 locali wc</t>
  </si>
  <si>
    <t>13.9.25.10</t>
  </si>
  <si>
    <t>Pezzi speciali gres - sguscia locali wc</t>
  </si>
  <si>
    <t>ml.</t>
  </si>
  <si>
    <t>36.1.30.10</t>
  </si>
  <si>
    <t>36.5.60.10.10</t>
  </si>
  <si>
    <t>13.7.10.20</t>
  </si>
  <si>
    <t>36.28.10.10.10</t>
  </si>
  <si>
    <t>Solo posa rivestimento piastrelle maiolica smaltata 20 x 20 compresa sigillatura dei giunti, posto in opera accostato</t>
  </si>
  <si>
    <t>12.2.60.5.30</t>
  </si>
  <si>
    <t>Copertina in marmo bianco, lucidata sul piano a vista spessore cm. 4</t>
  </si>
  <si>
    <t>mq,</t>
  </si>
  <si>
    <t>41.1.60.5.20</t>
  </si>
  <si>
    <t>Solo posa di piane marmo spessore cm. 4</t>
  </si>
  <si>
    <t>32.2.10.10.30</t>
  </si>
  <si>
    <t>Tramezzo di mattoni posto in opera con malta cementizia: mattoni forati posti in opera in foglio</t>
  </si>
  <si>
    <t>34.2.10.10.10</t>
  </si>
  <si>
    <t>Intonaco di fondo ( radrizzatura) finito al rustico eseguito con prodotti premiscelati o materiali tradizionali equivalenti per manutenzione o restauri base calce/cemento spessore medio 2, 3 cm.</t>
  </si>
  <si>
    <t>34.3.5.10.5</t>
  </si>
  <si>
    <t>Intonaco di finitura eseguito con oprodotti premiscelati a base calce/cemento spessore mm. 3</t>
  </si>
  <si>
    <t>34.2.24.10.10</t>
  </si>
  <si>
    <t>Intonaco esterno  di facciata, eseguito con prodotti premiscelati a base di calce idraulica a spigolo vivi</t>
  </si>
  <si>
    <t>36.3.10.10.10</t>
  </si>
  <si>
    <t>Formazione di pavimento in battuto di cemento formato da massetto in conglomerato cementizio dosato a 300 kg. di cemento 325 per metro cubo di sabbia dello spessore di 6 cm. E da uno strato sovrastante di malta cementizia dello spessore di 2 cm., dosata a 500 kg. di cemento 325 per metro cubo di sabbia, steso a fresco sul sottostante sottofondo, compresa la formazione di eventuali giunti, lisciato e bocciardato con apposito rullo, previa spolveratura con cemento: spessore complessivo 8 cm. con rete elettrosaldata a maglia 10 x 10 diametro 4 mm. incorporata nel getto: pavimento locale tecnico 4 piano</t>
  </si>
  <si>
    <t>15.30.30.10</t>
  </si>
  <si>
    <t>Pannelli modulari in gesso da 60 x 60 x 3 cm. Per controsoffitti, lisci, completi di struttura portante in profilato a T in acciaio zincato e opportuni distanziatori, compresi appendigli fi filo di ferro zincato: tipo liscio non forato</t>
  </si>
  <si>
    <t>34.7.10.10</t>
  </si>
  <si>
    <t>Posa in opera di pannelli modulari di gesso 60 x 60 cm. Per controsoffitti dello spessore fino a 3 cm.</t>
  </si>
  <si>
    <t>Serramenti - OG 1</t>
  </si>
  <si>
    <t>20.2.40.20</t>
  </si>
  <si>
    <t>45.1.20.10</t>
  </si>
  <si>
    <t>Solo posa in opera di porte interne compreso scarico, sollevamento e distribuzione ai piani</t>
  </si>
  <si>
    <t>20.2.40.45.15</t>
  </si>
  <si>
    <t>Sovraprezzo  per fornitura e posa in opera maniglione antipanico 120 cm.</t>
  </si>
  <si>
    <t>20.3.35.5</t>
  </si>
  <si>
    <t>Serramenti per finestra o porta finestra a taglio termico, di profilati di alluminio estruso, colorato con pitture epossidiche, da 60 x 60 mm. Spessore 2 mm. A norme UNI 9006-1, compreso controtelaio in acciaio zincato, acessori di manovra e chiusura, vetrocamera in area 4 + 12 + 4, spessore, telaio fino ad anta complanari, minimo 65 mm. ad una o due ante</t>
  </si>
  <si>
    <t>20.3.35.20</t>
  </si>
  <si>
    <t>45.2.10.10</t>
  </si>
  <si>
    <t>Solo posa in opera di serramento per finestra, portafinestra compreso carico, sollevamento, distribuzione ai piani</t>
  </si>
  <si>
    <t>16.5.10.50</t>
  </si>
  <si>
    <t>Porte tagliafuoco  REI 120 con dispositivo di chiusura automatica, a tenuta di fumo: un anta da 80 x 200 cm.</t>
  </si>
  <si>
    <t>39.6.10.10</t>
  </si>
  <si>
    <t>Solo posa in opera di porte tagliafuoco compresi i necessari materiali di fissaggio e la rifinitura della muraturaedel relativo intonaco: porta da 80 x 200 cm.</t>
  </si>
  <si>
    <t>Coloriture - OG1</t>
  </si>
  <si>
    <t>44.1.2.20</t>
  </si>
  <si>
    <t>Raschiatura totale di vecchi parati o rivestimenti in teli semirigidi ad uno strato, eseguita con raschietti, compreso calo e carico e trasporto a rifiuto: parati vinilici</t>
  </si>
  <si>
    <t>44.1.24</t>
  </si>
  <si>
    <t>Stuccatura di giunti, crepe ecc. con l'impiego di rete elastica larghezza 10 cm. fissata con pasta rasante</t>
  </si>
  <si>
    <t>44.1.30</t>
  </si>
  <si>
    <t>Stuccatura saltuaria e parziale, non inferiore al 5% e fino al 20% di superfici interne con stucco emulsionato, compresa carteggiatura parti stuccate.</t>
  </si>
  <si>
    <t>44.1.40.10</t>
  </si>
  <si>
    <t>Rasatura totale di superfici interne con idrostucco e successiva carteggiatura per una ripresa</t>
  </si>
  <si>
    <t>44.1.80.10</t>
  </si>
  <si>
    <t>applicazione di una ripresa di imprimitura eo fondo e/o isolante: acrilico idrosolubile trasparente</t>
  </si>
  <si>
    <t>44.5.10.20</t>
  </si>
  <si>
    <t>Fornitura e applicazione di rivestimento plastico continuo, idrosolubile tipo liscio, steso a rullo o pennello su fondi preparati ed isolati: satinato</t>
  </si>
  <si>
    <t>01.01.30</t>
  </si>
  <si>
    <t>Operaio edile qualificato</t>
  </si>
  <si>
    <t>81.1.90.10.10</t>
  </si>
  <si>
    <t>Locale sanitario composto da quattro apparecchi di cui uno wc, comprendente la fornitura e posa di tubazioni per acqua calda e fredda (isolata a norma di legge) compresi i relativi raccordi dall'attacco di alimentazione, esistente nel vano, schematura di scarico fino al collegamento, questo incluso, con la braga di scarico esistente, il montaggio delle apparecchiature sanitarie e rubinetterie, escluso la loro fornitura e le opere murarie:</t>
  </si>
  <si>
    <t>75.7.10.10</t>
  </si>
  <si>
    <t>Apparecchi igienico sanitari di vetrochina colore bianco, uso disabili o ospedaliero:vaso wc con scarico a pavimento delle dimensioni di 37 x 60 cm. Circa, altezza non inferiore a 45 cm.</t>
  </si>
  <si>
    <t>75.7.10.20</t>
  </si>
  <si>
    <t>Apparecchi igienico sanitari di vetrochina colore bianco, uso disabili o ospedaliero: lavabo rettangolare, ergonomico,antropometrico, completo di sistema di ancoraggio atto alla regolazione dell'inclinazione frontale, delle dimensioni di cm. 72 x 60 x 19</t>
  </si>
  <si>
    <t>75.7.10.50</t>
  </si>
  <si>
    <t>Apparecchi igienico sanitari di vetrochina colore bianco, uso disabili o ospedaliero: cassetta di cacciata esterna, completa di comando pneumatico a pulsante</t>
  </si>
  <si>
    <t>75.1.20.30</t>
  </si>
  <si>
    <t>Lavabo rettangolare con spigoli arrotondati delle dimensioni di 650 x490 x 185 mm.</t>
  </si>
  <si>
    <t>75.11.50.5</t>
  </si>
  <si>
    <t>Rubinetteria speciale in ottone cromato, uso disabile o ospedaliero:gruppo miscelatore monocomando a leva lunga</t>
  </si>
  <si>
    <t>75.11.50.15</t>
  </si>
  <si>
    <t>Miscelatore termostatico a parete con doccetta, pulsante e regolatore di portata</t>
  </si>
  <si>
    <t>75.7.20.10</t>
  </si>
  <si>
    <t>sedili ergonomici apertura anteriore e coperchio di legno rivestiiti in PVCper vasi wc</t>
  </si>
  <si>
    <t>81.1.70</t>
  </si>
  <si>
    <t>opere murarie ed assistenza alla posa in opera di lavabo,bidet, compresa la quota di crene e la loro chiusura, per ciascun apparecchio</t>
  </si>
  <si>
    <t>81.1.75</t>
  </si>
  <si>
    <t>opere murarie ed assistenza alla posa in opera di  wc con cassetta di cacciata tipo alto o da incasso</t>
  </si>
  <si>
    <t>75.7.30.40</t>
  </si>
  <si>
    <t>Ausili di sostegno per disabili : corrimano perimetrale di alluminio rivestito di nylon</t>
  </si>
  <si>
    <t>75.7.30.20</t>
  </si>
  <si>
    <t>Ausili di sostegno per disabili : montante verticale di sostegno di alluminio rivestito di nylon</t>
  </si>
  <si>
    <t>01.04.20</t>
  </si>
  <si>
    <t>Installatore 4^ categoria</t>
  </si>
  <si>
    <t>Impianti riscaldamento (OS 28)</t>
  </si>
  <si>
    <t>76.27.30</t>
  </si>
  <si>
    <t>Valvola automatica per sfogo d'aria del diametro di 10 mm</t>
  </si>
  <si>
    <t>n.</t>
  </si>
  <si>
    <t>76.4.30.10</t>
  </si>
  <si>
    <t>Corpi scaldanti in alluminio pressofuso, dello spessore s ... a a watt, secondo EN 442, dell'altezza di: da 501 a 600 mm</t>
  </si>
  <si>
    <t>w</t>
  </si>
  <si>
    <t>81.03.110.10</t>
  </si>
  <si>
    <t>Realizzazione di impianti di riscaldamento a corpi scaldanti, compreso tubazioni, valvole, detentori, materiali di consumo, mano d'opera, escluso caldaia e/o centrale termica, corpi riscaldanti e opere murarie. Prezzo per attacco: corpi in ghisa o alluminio</t>
  </si>
  <si>
    <t>28.1.180.10.25</t>
  </si>
  <si>
    <t>Rimozione di corpi scaldanti senza recupero, compreso calo in basso e carico: corpi scaldanti in ghisa valutati ad elemento di qualsiasi dimensione</t>
  </si>
  <si>
    <t>Rimozione di vecchi impianti di riscaldamento, idrico e di scarico valutato ad utenza escluse le opere murarie,esclusa la rimozione degli apparecchi sanitari</t>
  </si>
  <si>
    <t>01.04.10</t>
  </si>
  <si>
    <t>Installatore 5 cat. ex operaio specializzato</t>
  </si>
  <si>
    <t>01.04.05</t>
  </si>
  <si>
    <t>Installatore 5 cat. super</t>
  </si>
  <si>
    <t>Impianti elettrici e speciali (OS 30)</t>
  </si>
  <si>
    <t>82,35.35.10</t>
  </si>
  <si>
    <t>Rimozione di plafoniere in genere, compreso calo, carico e trasporto a rifiuto: due tubi fluorescenti</t>
  </si>
  <si>
    <t>82.35.35.5</t>
  </si>
  <si>
    <t>Rimozione di plafoniere in genere, compreso calo, carico e trasporto a rifiuto: un tubo fluorescenti</t>
  </si>
  <si>
    <t>77.51.20.30.35</t>
  </si>
  <si>
    <t>Plafoniere da incasso, per lampade fluorescenti, costituite da contenitore di lamiera di acciaio verniciato, completa di reattore, rifasato, fusibile di protezione e cablata escluse lampade( tipo Disano, Philips,Filippi o equivalenti: con ottica di lamiera verniciata della potenza di 4 x 18 W</t>
  </si>
  <si>
    <t>77.51.20.30.25</t>
  </si>
  <si>
    <t>Plafoniere da incasso, per lampade fluorescenti, costituite da contenitore di lamiera di acciaio verniciato, completa di reattore, rifasato, fusibile di protezione e cablata escluse lampade( tipo Disano, Philips,Filippi o equivalenti: con ottica di lamiera verniciata della potenza di 2 x 36 W</t>
  </si>
  <si>
    <t>77.51.20.30.5</t>
  </si>
  <si>
    <t>Plafoniere da incasso, per lampade fluorescenti, costituite da contenitore di lamiera di acciaio verniciato, completa di reattore, rifasato, fusibile di protezione e cablata escluse lampade( tipo Disano, Philips,Filippi o equivalenti: con ottica di lamiera verniciata della potenza di 1 x 18 W</t>
  </si>
  <si>
    <t>77.37.10.20</t>
  </si>
  <si>
    <t>Apparecchio di emergenza predisposto per l'installazione a parete o incasso, corredato della relativa scatola, raccordi per tubi, etichette di segnaletica e lampada: SE, grado di protezione IP40, autonomia 3 ore completo di lampada fluorescente da 18 w</t>
  </si>
  <si>
    <t>77.53.190</t>
  </si>
  <si>
    <t>77.53.190.10.5</t>
  </si>
  <si>
    <t>tipo lineare potenza 18 w</t>
  </si>
  <si>
    <t>77.53.190.10.10</t>
  </si>
  <si>
    <t>tipo lineare potenza 36 w</t>
  </si>
  <si>
    <t>82.24.10</t>
  </si>
  <si>
    <t>Solo posa in opera di corpo illuminante, tipo normale o di emergenza, fino ad una altezza di 4 m. a plafone, tige o a controsoffitto con incassi già predisposti,compreso tracciamento, fissaggio con tasselli, collegamenti elettrici anche multipli, inserimento lampada sistemazione diffusore, posto in opera nel contesto dell'esecuzione di impianto per plafoniere contenenti:</t>
  </si>
  <si>
    <t>82.24.10.10.10</t>
  </si>
  <si>
    <t>fino ad un tubo da 18 w oltre 5 corpi illuminanti</t>
  </si>
  <si>
    <t>82.24.10.30.10</t>
  </si>
  <si>
    <t>fino a due tubi da 36 o 4 tubi da 18d un tubo da 18 w  oltre 5 corpi illuminanti</t>
  </si>
  <si>
    <t>77.5.35.10</t>
  </si>
  <si>
    <t>Canali PVC per posa sopra pavimento compreso coperchio a 4 scomparti</t>
  </si>
  <si>
    <t>77.5.20.54.5</t>
  </si>
  <si>
    <t>canaletta di PVC bianco con fondo chiuso, compreso il relativo coperchio, divisibile a piu' scomparti con divisori, conforme alla normativa vigente: canale da 150 x 60 mm.</t>
  </si>
  <si>
    <t>77.5.20.5.20</t>
  </si>
  <si>
    <t>canaletta di PVC bianco con fondo chiuso, compreso il relativo coperchio, divisibile a piu' scomparti con divisori, conforme alla normativa vigente: canale da 120 x 40 mm.</t>
  </si>
  <si>
    <t>77.14.60</t>
  </si>
  <si>
    <t xml:space="preserve">Cavi flessibili isolati con PVC sotto guaina di PVC, non propagante l'incendio e a ridotta emissione di gas corrosivi, conforme alle norme CEI tipo FROR a tre conduttori </t>
  </si>
  <si>
    <t>77.14.60.30.10</t>
  </si>
  <si>
    <t>conduttori da 3 x 1,5 mmq.</t>
  </si>
  <si>
    <t>77.14.60.30.15</t>
  </si>
  <si>
    <t>conduttori 3 x 2,5 mmq.</t>
  </si>
  <si>
    <t>NP 1</t>
  </si>
  <si>
    <t>Fornitura e posa in opera di impianto di chiamata di soccorso nei servizi igienici compresi allacci e cablaggi</t>
  </si>
  <si>
    <t>NP 2</t>
  </si>
  <si>
    <t>Punto presa da 3 moduli comprensivo di una presa bipasso apettine e i presa UNEL, shuco, incluso presa, cassetto placca, cavi morsetti, canalizzazione in PVC corrugato e sua posa entro crena, questa esclusa e collegamento alla dorsale da 16 A, 250 V, a due poli piu terra ed assistenza muraria</t>
  </si>
  <si>
    <t>NP 3</t>
  </si>
  <si>
    <t>Fornitura e posa in opera cassette di derivazione per la distribuzione linee dorsali ( una per locale) completa di coperchio collegamenti ed acessori</t>
  </si>
  <si>
    <t>NP 4</t>
  </si>
  <si>
    <t>Fornitura e posa in opera di punto luce comandati da interruttore  o deviatore, in esecuzione a vista o sottotraccia compresa quota canalina o tubazione flessibile, conduttori, cassette, placche, supporto e frutto di comando</t>
  </si>
  <si>
    <t>NP 5</t>
  </si>
  <si>
    <t>fornitura e posa di punti presa FM 2P + T bipasso, in esecuzione a vista o sottotraccia compresa qota canalina o tubazione flessibile, conduttori cassette, placche, supporto e presa di FM</t>
  </si>
  <si>
    <t>77.63.6.5.5</t>
  </si>
  <si>
    <t>Centralina a microprocessori tipo analogico conforme alla normativa vigente, completa di display LCD e tastiera interfaccia  tipo aun loop, fino a 99 periferiche</t>
  </si>
  <si>
    <t>77.63.6.10.5</t>
  </si>
  <si>
    <t>rilevatori di fumo e incendio, completi di zoccolo di fissaggio  tipo ottico</t>
  </si>
  <si>
    <t>77.63.35.10.5</t>
  </si>
  <si>
    <t>Sirene di allarme convenzionali conformi alle norme vigenti complete di supporti - sonoro standar per interni</t>
  </si>
  <si>
    <t>77.63.35.10.15</t>
  </si>
  <si>
    <t>Sirene di allarme convenzionali conformi alle norme vigenti complete di supporti - sonoro standar per esterno</t>
  </si>
  <si>
    <t>77.63.35.20.5</t>
  </si>
  <si>
    <t>Pannello ottico acustico a led completo delle necessarie diciture, tipo convenzionale</t>
  </si>
  <si>
    <t>77.63.35.25</t>
  </si>
  <si>
    <t>Ripetitore ottico per rilevatori</t>
  </si>
  <si>
    <t>77.63.35.38.5</t>
  </si>
  <si>
    <t>Combinatore telefonico del tipo bidirezionale a due canali</t>
  </si>
  <si>
    <t>77.63.35.50.15</t>
  </si>
  <si>
    <t>Cavo twistato e schermato per sistemi antincendio, conforme alle norme CEI della sezione 2 x 1,5 mm.</t>
  </si>
  <si>
    <t>Cavo twistato e schermato per sistemi antincendio, conforme alle norme CEI della sezione 2 x 2,5 mm.</t>
  </si>
  <si>
    <t>77.63.35.45</t>
  </si>
  <si>
    <t>Batterie al piombo per sistemi di rilevazione a 12 v</t>
  </si>
  <si>
    <t>82.10.15.20</t>
  </si>
  <si>
    <t xml:space="preserve">Posa di cavo di rame per trasmissioni in fonia dati </t>
  </si>
  <si>
    <t>82.29.5.5</t>
  </si>
  <si>
    <t>Posa di rilevatori in genere compreso fissaggio dello zoccolo per posa fino a altezze di 4 m.: una luce con attacco singolo</t>
  </si>
  <si>
    <t>82.29.25.5</t>
  </si>
  <si>
    <t>Solo posa di centralina a microprocessori tipo analogico conforme alla normativa vigente, completa di display LCD e tastiera interfaccia  tipo aun loop, fino a 99 periferiche</t>
  </si>
  <si>
    <t>82.29.30.15</t>
  </si>
  <si>
    <t>Messa in servizio e programmazione di impianti di rilevazione completi di centralina analogica  e apparecchiature in campo fino a 100 apparecchiature</t>
  </si>
  <si>
    <t>01.04.5</t>
  </si>
  <si>
    <t>Installatore 5 categoria</t>
  </si>
  <si>
    <t>Installatore di 4^ categoria, ex operaio specializzato</t>
  </si>
  <si>
    <t>Oneri sicurezza</t>
  </si>
  <si>
    <t>70..1.80.5</t>
  </si>
  <si>
    <t>Noleggio di cavalletti metallici e relativo tavolame lunghezza sino a 4 m.</t>
  </si>
  <si>
    <t>70.1.80.10</t>
  </si>
  <si>
    <t>Montaggio e smontaggio di trabatello fino a tre piani di lavoro con corrimano di sicurezza da 4,00 a 6,00 m.</t>
  </si>
  <si>
    <t>25.7.22.15</t>
  </si>
  <si>
    <t>Trasporto da magazzino a cantiere e viceversa di trabatello</t>
  </si>
  <si>
    <t>70.3.5.5</t>
  </si>
  <si>
    <t>Pacchetto di medicazione</t>
  </si>
  <si>
    <t>70.3.5.10</t>
  </si>
  <si>
    <t>70.4.15.5.10</t>
  </si>
  <si>
    <t>Provvista e posa in opera di quadro di cantiere a norme CEI di materiale termoindurente, completo di i nteruttore di protezione, magnetotermico differenziale e cavo dal punto di consegna al punto di installazione: tipo a cavalletto</t>
  </si>
  <si>
    <t>70.7.20.10</t>
  </si>
  <si>
    <t>70.9.5.5</t>
  </si>
  <si>
    <t>Cartello indicativo di cantiere a norma di legge</t>
  </si>
  <si>
    <t>70.9.10.10</t>
  </si>
  <si>
    <t>LOCALE OSMOSI PIANO 9</t>
  </si>
  <si>
    <t>PRETRATTAMENTO PIANO 4</t>
  </si>
  <si>
    <t>DISPOSITIVI DI SCARICO ANTIREFLUSSO</t>
  </si>
  <si>
    <t>IMPIANTO IDRAULICO DI COLLEGAMENTO DI TUTTE LE APPARECCHIATURE E DEGLI SCARICHI ALLA RETE DELL'OSPEDALE</t>
  </si>
  <si>
    <t>SISTEMA DI MICROFILTRAZIONE PER LA RIMOZIONE DI BATTERI ED ENDOTOSSINE</t>
  </si>
  <si>
    <t>ANELLO DI DISTRIBUZIONE DELL'ACQUA TRATTATA DAL LOCALE TECNICO ALLA SALA DIALISI</t>
  </si>
  <si>
    <t>cad</t>
  </si>
  <si>
    <t>Q.tà</t>
  </si>
  <si>
    <t>N.</t>
  </si>
  <si>
    <t>Descrizione dei lavori</t>
  </si>
  <si>
    <t>Prezzo unitario</t>
  </si>
  <si>
    <t>Totale posizione</t>
  </si>
  <si>
    <t>SUB  TOTALE</t>
  </si>
  <si>
    <t>DISSALAZIONE AD OSMOSI INVERSA</t>
  </si>
  <si>
    <t>Trasporti e oneri discarica - OG 1</t>
  </si>
  <si>
    <t>TOTALE DA APPALTARE A CORPO</t>
  </si>
  <si>
    <t>OS 3</t>
  </si>
  <si>
    <t>1</t>
  </si>
  <si>
    <t>2</t>
  </si>
  <si>
    <t>3</t>
  </si>
  <si>
    <r>
      <t xml:space="preserve">Rimozione rivestimento piastrelle eseguito a mano o con l'ausilio di mezzo meccanico, compresa la malta di ancoraggio, il calo in basso ed il carico su qulasiasi mezzo di trasporto: </t>
    </r>
    <r>
      <rPr>
        <b/>
        <u val="single"/>
        <sz val="10"/>
        <rFont val="Times New Roman"/>
        <family val="1"/>
      </rPr>
      <t>rivestimento locali  wc</t>
    </r>
  </si>
  <si>
    <r>
      <t xml:space="preserve">demolizione di pavimento di getto od a elementi compreso il sottofondo: ad elementisu solai in c.a.: </t>
    </r>
    <r>
      <rPr>
        <b/>
        <u val="single"/>
        <sz val="10"/>
        <rFont val="Times New Roman"/>
        <family val="1"/>
      </rPr>
      <t xml:space="preserve"> locali wc e locale osmosi 9 piano</t>
    </r>
  </si>
  <si>
    <r>
      <t>Demolizione di tramezzi di mattoni, laterogesso o gesso:dello spessore da 8,01 a 10,00 cm:</t>
    </r>
    <r>
      <rPr>
        <b/>
        <u val="single"/>
        <sz val="10"/>
        <rFont val="Times New Roman"/>
        <family val="1"/>
      </rPr>
      <t>locali wc e apertura vani porta degenze</t>
    </r>
  </si>
  <si>
    <r>
      <t xml:space="preserve">Picchettatura di vecchio intonaco sia interno che esterno per la preparazione delle superfici all'applicazione di arenino o di nuovi rivestimenti, compreso il calo ed il carico su qualsiasi automezzo ed i necessari ponteggi provvisori per altezze inferiori a m. 4: </t>
    </r>
    <r>
      <rPr>
        <b/>
        <u val="single"/>
        <sz val="10"/>
        <rFont val="Times New Roman"/>
        <family val="1"/>
      </rPr>
      <t>locale tecnico 4 piano</t>
    </r>
  </si>
  <si>
    <r>
      <t xml:space="preserve">Rimozione di vecchi impianti di riscaldamento, idrico e di scarico valutato ad utenza escluse le opere murarie,esclusa la rimozione degli apparecchi sanitari: </t>
    </r>
    <r>
      <rPr>
        <b/>
        <u val="single"/>
        <sz val="10"/>
        <rFont val="Times New Roman"/>
        <family val="1"/>
      </rPr>
      <t xml:space="preserve">wc esistenti </t>
    </r>
  </si>
  <si>
    <r>
      <t xml:space="preserve">Formazione di tracce per l'alloggiamento di impianti idrici o elettrici, compreso il calo in basso ed il carico ed il necessario ripristino con malta:della sezione da 51 1 100 cmq. Su muratura mattoni forati:  </t>
    </r>
    <r>
      <rPr>
        <b/>
        <u val="single"/>
        <sz val="10"/>
        <rFont val="Times New Roman"/>
        <family val="1"/>
      </rPr>
      <t xml:space="preserve">tutti i locali </t>
    </r>
  </si>
  <si>
    <t>28.1.150.5</t>
  </si>
  <si>
    <t>Taglio a forza per la formazione di varchi, passaggi per impiantistica, ecc, con utilizzo di martello demolitore fino a 10 Kg.:varchi degenze.</t>
  </si>
  <si>
    <t>4</t>
  </si>
  <si>
    <r>
      <t xml:space="preserve">Formazione di sottofondo di malta cementizia, spessore 5 cm. Livellato e fratazzato,  eseguito i nteramente a mano </t>
    </r>
    <r>
      <rPr>
        <b/>
        <u val="single"/>
        <sz val="10"/>
        <rFont val="Times New Roman"/>
        <family val="1"/>
      </rPr>
      <t>(locali wc)</t>
    </r>
  </si>
  <si>
    <r>
      <t>Solo posa pavimento piastrelle 20 x 20 o 30 x 30 tipo sottile,compresa sigillatura dei giunti, posto in opera accostato compreso apposito collante e pulizia finale con segatura</t>
    </r>
    <r>
      <rPr>
        <b/>
        <u val="single"/>
        <sz val="10"/>
        <rFont val="Times New Roman"/>
        <family val="1"/>
      </rPr>
      <t>(locali wc)</t>
    </r>
  </si>
  <si>
    <r>
      <t>Piastrelle da rivestimento in maiolica smaltate bianche o colori correnti chiari 20 x 20 cm.</t>
    </r>
    <r>
      <rPr>
        <b/>
        <u val="single"/>
        <sz val="10"/>
        <rFont val="Times New Roman"/>
        <family val="1"/>
      </rPr>
      <t>(locali wc)</t>
    </r>
  </si>
  <si>
    <t>5</t>
  </si>
  <si>
    <t>6</t>
  </si>
  <si>
    <t>8</t>
  </si>
  <si>
    <t>Dotazione standar per dispositivi di protezione individuale conservati in apposito contenitore valutati giorni/uomo per lavori stradali, fognature, acquedotti: elmetto, guanti, occhiali, cuffia antirumore, semimaschera, filtro, pantaloni giacca e giaccone alta visibilità, stivali e giacca impeermeabile</t>
  </si>
  <si>
    <t>Tubi fluorescenti standard del diametro di 26 mm. Attacco G13 dellapotenza di:</t>
  </si>
  <si>
    <t>NP6</t>
  </si>
  <si>
    <t>Realizzazione dell'impianto di sicurezza UPS, secondo le specifiche di capitolato, in grado di garantire una autonomia per la centrale di pretrattamento, per i sistemi di pompaggio, per la centrale di trattamento (escluso generatore di vapore) e per i 25 monitor collegati ai pazienti per almeno 60 minuti, in modo da evitare qualsiasi interruzione del servizio delle apparecchiature elettroniche e consentire l’accensione dei gruppi elettrogeni. Per il piano 9 vengono messi a disposizione da ASL3 i 2 gruppi UPS già presenti a servizio dei monitor (piani 2 e 9), eventualmente da integrare con UPS dedicato alla centrale di trattamento. Sono comprese le opere edili ed impiantistiche connesse e necessarie per l'esecuzione dell'opera, comprese le  assistenze varia di qualsiasi genere. L'impianto dovrà essere progettato a norma e dovrà essere consegnato collaudato e funzionante.</t>
  </si>
  <si>
    <t>Realizzazione delle linee di trasmissione dati  del reparto, dal rack di smistamento fino alle singole postazioni (comprese le prese terminali) sui 16  testaletto delle nuove postazioni; comprese le assistenze di qualsiasi genere per dare l'opera completamente ultimata, collaudata e funzionante</t>
  </si>
  <si>
    <t>NP7</t>
  </si>
  <si>
    <t>NP8</t>
  </si>
  <si>
    <t xml:space="preserve">APPALTO INTEGRATO 
LAVORI EDILI/IMPIANTISTICI NECESSARI AD ACCORPARE AL PIANO 9 LE SEZIONI DI EMODIALISI DELL’OSPEDALE LA COLLETTA DI ARENZANO, COMPRENSIVI DELLA REALIZZAZIONE DEI SISTEMI DI TRATTAMENTO AD OSMOSI INVERSA E DISTRIBUZIONE DELL’ACQUA DIALITICA ALLE POSTAZIONI DI EMODIALISI
</t>
  </si>
  <si>
    <t>PROGETTO PRELIMINARE</t>
  </si>
  <si>
    <t>CALCOLO SOMMARIO DELLA SPESA</t>
  </si>
  <si>
    <r>
      <t xml:space="preserve">Porte interne di profilato di alluminio anodizzato o verniciato con pittura epossidica colori RAL, compresa la posa di pannelli o vetri, esclusa la loro fornitura e la fornitura di eventuali controtelai, compresa serratura, cerniere e relativi coprigiunti, inbotto perimetrale per uno spessore fino a 15 cm. delle dimensioni: 90 x 210 cm. </t>
    </r>
    <r>
      <rPr>
        <b/>
        <u val="single"/>
        <sz val="10"/>
        <rFont val="Times New Roman"/>
        <family val="1"/>
      </rPr>
      <t>(5 porte locali wc + 2 porte sui varchi aperti tra le sale dialisi)</t>
    </r>
  </si>
  <si>
    <t>NP</t>
  </si>
  <si>
    <t>Spostamento porta doppia anta da metà corridoio all'altezza della prima sala dialisi (predisposizione esistente)</t>
  </si>
  <si>
    <t>ALTRE OPERE CORRELATE</t>
  </si>
  <si>
    <t>Servizi igienici</t>
  </si>
  <si>
    <t>OPERE EDILI OG1 - CALCOLO SOMMARIO DELLA SPESA</t>
  </si>
  <si>
    <t>IMPIANTI IDRAULICI OS3 - CALCOLO SOMMARIO DELLA SPESA</t>
  </si>
  <si>
    <t>IMPIANTI TERMICI OS28 - CALCOLO SOMMARIO DELLA SPESA</t>
  </si>
  <si>
    <t>IMPIANTI ELETTRICI E SPECIALI OS30 - CALCOLO SOMMARIO DELLA SPESA</t>
  </si>
  <si>
    <t>ONERI SICUREZZA</t>
  </si>
  <si>
    <t>Il progettista</t>
  </si>
  <si>
    <t>Dott. Ing. Gino SPADA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</si>
</sst>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_-[$€-2]\ * #,##0.00_-;\-[$€-2]\ * #,##0.00_-;_-[$€-2]\ * &quot;-&quot;??_-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0" fontId="24" fillId="13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191" fontId="0" fillId="0" borderId="0" applyFont="0" applyFill="0" applyBorder="0" applyAlignment="0" applyProtection="0"/>
    <xf numFmtId="0" fontId="2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1" fillId="0" borderId="0">
      <alignment/>
      <protection/>
    </xf>
    <xf numFmtId="0" fontId="0" fillId="5" borderId="4" applyNumberFormat="0" applyFont="0" applyAlignment="0" applyProtection="0"/>
    <xf numFmtId="0" fontId="21" fillId="9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17" borderId="0" applyNumberFormat="0" applyBorder="0" applyAlignment="0" applyProtection="0"/>
    <xf numFmtId="0" fontId="17" fillId="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2" fillId="10" borderId="10" xfId="0" applyNumberFormat="1" applyFont="1" applyFill="1" applyBorder="1" applyAlignment="1">
      <alignment horizontal="center" vertical="center" wrapText="1"/>
    </xf>
    <xf numFmtId="2" fontId="2" fillId="10" borderId="11" xfId="0" applyNumberFormat="1" applyFont="1" applyFill="1" applyBorder="1" applyAlignment="1">
      <alignment horizontal="center" vertical="center" wrapText="1"/>
    </xf>
    <xf numFmtId="2" fontId="2" fillId="10" borderId="12" xfId="0" applyNumberFormat="1" applyFont="1" applyFill="1" applyBorder="1" applyAlignment="1">
      <alignment horizontal="center" vertical="center" wrapText="1"/>
    </xf>
    <xf numFmtId="2" fontId="2" fillId="1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justify" vertical="top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 applyProtection="1">
      <alignment horizontal="center"/>
      <protection locked="0"/>
    </xf>
    <xf numFmtId="43" fontId="0" fillId="0" borderId="15" xfId="46" applyFont="1" applyBorder="1" applyAlignment="1" applyProtection="1">
      <alignment horizontal="center"/>
      <protection locked="0"/>
    </xf>
    <xf numFmtId="43" fontId="0" fillId="0" borderId="16" xfId="46" applyFont="1" applyFill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90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/>
    </xf>
    <xf numFmtId="190" fontId="3" fillId="0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left" vertical="top" wrapText="1"/>
    </xf>
    <xf numFmtId="190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/>
    </xf>
    <xf numFmtId="0" fontId="3" fillId="10" borderId="17" xfId="0" applyFont="1" applyFill="1" applyBorder="1" applyAlignment="1">
      <alignment vertical="top"/>
    </xf>
    <xf numFmtId="0" fontId="2" fillId="10" borderId="17" xfId="0" applyFont="1" applyFill="1" applyBorder="1" applyAlignment="1" applyProtection="1">
      <alignment horizontal="center" vertical="center" wrapText="1"/>
      <protection/>
    </xf>
    <xf numFmtId="0" fontId="0" fillId="10" borderId="17" xfId="0" applyFont="1" applyFill="1" applyBorder="1" applyAlignment="1" applyProtection="1">
      <alignment horizontal="center" vertical="center" wrapText="1"/>
      <protection/>
    </xf>
    <xf numFmtId="4" fontId="0" fillId="10" borderId="17" xfId="0" applyNumberFormat="1" applyFont="1" applyFill="1" applyBorder="1" applyAlignment="1" applyProtection="1">
      <alignment horizontal="center" vertical="center" wrapText="1"/>
      <protection/>
    </xf>
    <xf numFmtId="191" fontId="0" fillId="10" borderId="17" xfId="44" applyFont="1" applyFill="1" applyBorder="1" applyAlignment="1" applyProtection="1">
      <alignment horizontal="center" vertical="center" wrapText="1"/>
      <protection/>
    </xf>
    <xf numFmtId="4" fontId="0" fillId="10" borderId="17" xfId="44" applyNumberFormat="1" applyFont="1" applyFill="1" applyBorder="1" applyAlignment="1" applyProtection="1">
      <alignment horizontal="center" vertical="center" wrapText="1"/>
      <protection/>
    </xf>
    <xf numFmtId="49" fontId="4" fillId="10" borderId="17" xfId="0" applyNumberFormat="1" applyFont="1" applyFill="1" applyBorder="1" applyAlignment="1" applyProtection="1">
      <alignment horizontal="center" vertical="top" wrapText="1"/>
      <protection/>
    </xf>
    <xf numFmtId="19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0" xfId="46" applyFont="1" applyBorder="1" applyAlignment="1" applyProtection="1">
      <alignment horizontal="center"/>
      <protection locked="0"/>
    </xf>
    <xf numFmtId="43" fontId="0" fillId="0" borderId="19" xfId="46" applyFont="1" applyFill="1" applyBorder="1" applyAlignment="1" applyProtection="1">
      <alignment/>
      <protection locked="0"/>
    </xf>
    <xf numFmtId="190" fontId="2" fillId="10" borderId="20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10" borderId="17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90" fontId="4" fillId="0" borderId="17" xfId="0" applyNumberFormat="1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vertical="center"/>
    </xf>
    <xf numFmtId="190" fontId="3" fillId="0" borderId="17" xfId="0" applyNumberFormat="1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0" fontId="12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0" fontId="2" fillId="0" borderId="0" xfId="0" applyFont="1" applyAlignment="1">
      <alignment horizont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2" fontId="2" fillId="10" borderId="24" xfId="0" applyNumberFormat="1" applyFont="1" applyFill="1" applyBorder="1" applyAlignment="1">
      <alignment horizontal="center" vertical="center"/>
    </xf>
    <xf numFmtId="2" fontId="2" fillId="10" borderId="25" xfId="0" applyNumberFormat="1" applyFont="1" applyFill="1" applyBorder="1" applyAlignment="1">
      <alignment horizontal="center" vertical="center"/>
    </xf>
    <xf numFmtId="2" fontId="2" fillId="10" borderId="26" xfId="0" applyNumberFormat="1" applyFont="1" applyFill="1" applyBorder="1" applyAlignment="1">
      <alignment horizontal="center" vertical="center"/>
    </xf>
    <xf numFmtId="190" fontId="3" fillId="0" borderId="18" xfId="0" applyNumberFormat="1" applyFont="1" applyFill="1" applyBorder="1" applyAlignment="1">
      <alignment horizontal="center"/>
    </xf>
    <xf numFmtId="190" fontId="3" fillId="0" borderId="27" xfId="0" applyNumberFormat="1" applyFont="1" applyFill="1" applyBorder="1" applyAlignment="1">
      <alignment horizontal="center"/>
    </xf>
    <xf numFmtId="190" fontId="3" fillId="0" borderId="28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 vertical="center"/>
    </xf>
    <xf numFmtId="2" fontId="2" fillId="10" borderId="22" xfId="0" applyNumberFormat="1" applyFont="1" applyFill="1" applyBorder="1" applyAlignment="1">
      <alignment horizontal="center" vertical="center"/>
    </xf>
    <xf numFmtId="2" fontId="2" fillId="10" borderId="23" xfId="0" applyNumberFormat="1" applyFont="1" applyFill="1" applyBorder="1" applyAlignment="1">
      <alignment horizontal="center" vertical="center"/>
    </xf>
    <xf numFmtId="3" fontId="10" fillId="0" borderId="17" xfId="49" applyNumberFormat="1" applyFont="1" applyFill="1" applyBorder="1" applyAlignment="1">
      <alignment horizontal="center" vertical="top" wrapText="1"/>
      <protection/>
    </xf>
    <xf numFmtId="3" fontId="10" fillId="0" borderId="29" xfId="49" applyNumberFormat="1" applyFont="1" applyFill="1" applyBorder="1" applyAlignment="1">
      <alignment horizontal="center" vertical="center" wrapText="1"/>
      <protection/>
    </xf>
    <xf numFmtId="3" fontId="10" fillId="0" borderId="30" xfId="49" applyNumberFormat="1" applyFont="1" applyFill="1" applyBorder="1" applyAlignment="1">
      <alignment horizontal="center" vertical="center" wrapText="1"/>
      <protection/>
    </xf>
    <xf numFmtId="3" fontId="10" fillId="0" borderId="31" xfId="4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QUADREC-voltri-pr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tabSelected="1" view="pageBreakPreview" zoomScaleSheetLayoutView="100" zoomScalePageLayoutView="0" workbookViewId="0" topLeftCell="A265">
      <selection activeCell="C124" sqref="C124"/>
    </sheetView>
  </sheetViews>
  <sheetFormatPr defaultColWidth="1.8515625" defaultRowHeight="12.75"/>
  <cols>
    <col min="1" max="1" width="4.140625" style="1" bestFit="1" customWidth="1"/>
    <col min="2" max="2" width="11.28125" style="1" customWidth="1"/>
    <col min="3" max="3" width="45.28125" style="1" customWidth="1"/>
    <col min="4" max="4" width="6.140625" style="1" customWidth="1"/>
    <col min="5" max="5" width="4.7109375" style="1" customWidth="1"/>
    <col min="6" max="6" width="10.7109375" style="1" customWidth="1"/>
    <col min="7" max="7" width="11.7109375" style="1" bestFit="1" customWidth="1"/>
    <col min="8" max="10" width="1.8515625" style="1" customWidth="1"/>
    <col min="11" max="11" width="19.28125" style="1" customWidth="1"/>
    <col min="12" max="16384" width="1.8515625" style="1" customWidth="1"/>
  </cols>
  <sheetData>
    <row r="1" spans="1:7" ht="48" customHeight="1" thickBot="1">
      <c r="A1" s="70" t="s">
        <v>327</v>
      </c>
      <c r="B1" s="71"/>
      <c r="C1" s="71"/>
      <c r="D1" s="71"/>
      <c r="E1" s="71"/>
      <c r="F1" s="71"/>
      <c r="G1" s="72"/>
    </row>
    <row r="2" ht="13.5" thickBot="1"/>
    <row r="3" spans="1:7" ht="48" customHeight="1" thickBot="1">
      <c r="A3" s="64" t="s">
        <v>334</v>
      </c>
      <c r="B3" s="65"/>
      <c r="C3" s="65"/>
      <c r="D3" s="65"/>
      <c r="E3" s="65"/>
      <c r="F3" s="65"/>
      <c r="G3" s="66"/>
    </row>
    <row r="4" spans="1:7" ht="44.25" customHeight="1">
      <c r="A4" s="3" t="s">
        <v>291</v>
      </c>
      <c r="B4" s="4" t="s">
        <v>0</v>
      </c>
      <c r="C4" s="4" t="s">
        <v>292</v>
      </c>
      <c r="D4" s="5" t="s">
        <v>1</v>
      </c>
      <c r="E4" s="5" t="s">
        <v>290</v>
      </c>
      <c r="F4" s="5" t="s">
        <v>293</v>
      </c>
      <c r="G4" s="6" t="s">
        <v>294</v>
      </c>
    </row>
    <row r="5" spans="1:7" ht="12" customHeight="1">
      <c r="A5" s="16"/>
      <c r="B5" s="16"/>
      <c r="C5" s="16"/>
      <c r="D5" s="16"/>
      <c r="E5" s="16"/>
      <c r="F5" s="16"/>
      <c r="G5" s="16"/>
    </row>
    <row r="6" spans="1:7" ht="12.75">
      <c r="A6" s="26"/>
      <c r="B6" s="32"/>
      <c r="C6" s="27" t="s">
        <v>332</v>
      </c>
      <c r="D6" s="28"/>
      <c r="E6" s="29"/>
      <c r="F6" s="30"/>
      <c r="G6" s="31"/>
    </row>
    <row r="7" spans="1:7" ht="108">
      <c r="A7" s="39">
        <v>1</v>
      </c>
      <c r="B7" s="39" t="s">
        <v>149</v>
      </c>
      <c r="C7" s="24" t="s">
        <v>150</v>
      </c>
      <c r="D7" s="20" t="s">
        <v>81</v>
      </c>
      <c r="E7" s="20">
        <v>4</v>
      </c>
      <c r="F7" s="21">
        <v>1881.04</v>
      </c>
      <c r="G7" s="21">
        <v>7524.16</v>
      </c>
    </row>
    <row r="8" spans="1:7" ht="48">
      <c r="A8" s="39">
        <f>A7+1</f>
        <v>2</v>
      </c>
      <c r="B8" s="39" t="s">
        <v>151</v>
      </c>
      <c r="C8" s="24" t="s">
        <v>152</v>
      </c>
      <c r="D8" s="20" t="s">
        <v>81</v>
      </c>
      <c r="E8" s="20">
        <v>4</v>
      </c>
      <c r="F8" s="21">
        <v>458</v>
      </c>
      <c r="G8" s="21">
        <v>1832</v>
      </c>
    </row>
    <row r="9" spans="1:7" ht="60">
      <c r="A9" s="39">
        <f aca="true" t="shared" si="0" ref="A9:A19">A8+1</f>
        <v>3</v>
      </c>
      <c r="B9" s="39" t="s">
        <v>153</v>
      </c>
      <c r="C9" s="24" t="s">
        <v>154</v>
      </c>
      <c r="D9" s="20" t="s">
        <v>81</v>
      </c>
      <c r="E9" s="20">
        <v>4</v>
      </c>
      <c r="F9" s="21">
        <v>313.72</v>
      </c>
      <c r="G9" s="21">
        <v>1254.88</v>
      </c>
    </row>
    <row r="10" spans="1:7" ht="36">
      <c r="A10" s="39">
        <f t="shared" si="0"/>
        <v>4</v>
      </c>
      <c r="B10" s="39" t="s">
        <v>155</v>
      </c>
      <c r="C10" s="24" t="s">
        <v>156</v>
      </c>
      <c r="D10" s="20" t="s">
        <v>81</v>
      </c>
      <c r="E10" s="20">
        <v>4</v>
      </c>
      <c r="F10" s="21">
        <v>118.21</v>
      </c>
      <c r="G10" s="21">
        <v>472.84</v>
      </c>
    </row>
    <row r="11" spans="1:7" ht="24">
      <c r="A11" s="39">
        <f t="shared" si="0"/>
        <v>5</v>
      </c>
      <c r="B11" s="39" t="s">
        <v>157</v>
      </c>
      <c r="C11" s="24" t="s">
        <v>158</v>
      </c>
      <c r="D11" s="20" t="s">
        <v>81</v>
      </c>
      <c r="E11" s="20">
        <v>8</v>
      </c>
      <c r="F11" s="21">
        <v>49.59</v>
      </c>
      <c r="G11" s="21">
        <v>396.72</v>
      </c>
    </row>
    <row r="12" spans="1:7" ht="36">
      <c r="A12" s="39">
        <f t="shared" si="0"/>
        <v>6</v>
      </c>
      <c r="B12" s="39" t="s">
        <v>159</v>
      </c>
      <c r="C12" s="24" t="s">
        <v>160</v>
      </c>
      <c r="D12" s="20" t="s">
        <v>81</v>
      </c>
      <c r="E12" s="20">
        <v>4</v>
      </c>
      <c r="F12" s="21">
        <v>65.78</v>
      </c>
      <c r="G12" s="21">
        <v>263.12</v>
      </c>
    </row>
    <row r="13" spans="1:7" ht="24">
      <c r="A13" s="39">
        <f t="shared" si="0"/>
        <v>7</v>
      </c>
      <c r="B13" s="39" t="s">
        <v>161</v>
      </c>
      <c r="C13" s="24" t="s">
        <v>162</v>
      </c>
      <c r="D13" s="20" t="s">
        <v>81</v>
      </c>
      <c r="E13" s="20">
        <v>4</v>
      </c>
      <c r="F13" s="21">
        <v>149.27</v>
      </c>
      <c r="G13" s="21">
        <v>597.08</v>
      </c>
    </row>
    <row r="14" spans="1:7" ht="24">
      <c r="A14" s="39">
        <f t="shared" si="0"/>
        <v>8</v>
      </c>
      <c r="B14" s="39" t="s">
        <v>163</v>
      </c>
      <c r="C14" s="24" t="s">
        <v>164</v>
      </c>
      <c r="D14" s="20" t="s">
        <v>81</v>
      </c>
      <c r="E14" s="20">
        <v>4</v>
      </c>
      <c r="F14" s="21">
        <v>60.72</v>
      </c>
      <c r="G14" s="21">
        <v>242.88</v>
      </c>
    </row>
    <row r="15" spans="1:7" ht="36">
      <c r="A15" s="39">
        <f t="shared" si="0"/>
        <v>9</v>
      </c>
      <c r="B15" s="39" t="s">
        <v>165</v>
      </c>
      <c r="C15" s="24" t="s">
        <v>166</v>
      </c>
      <c r="D15" s="20" t="s">
        <v>81</v>
      </c>
      <c r="E15" s="20">
        <v>4</v>
      </c>
      <c r="F15" s="21">
        <v>38.12</v>
      </c>
      <c r="G15" s="21">
        <v>152.48</v>
      </c>
    </row>
    <row r="16" spans="1:7" ht="24">
      <c r="A16" s="39">
        <f t="shared" si="0"/>
        <v>10</v>
      </c>
      <c r="B16" s="39" t="s">
        <v>167</v>
      </c>
      <c r="C16" s="24" t="s">
        <v>168</v>
      </c>
      <c r="D16" s="20" t="s">
        <v>81</v>
      </c>
      <c r="E16" s="20">
        <v>4</v>
      </c>
      <c r="F16" s="21">
        <v>88.16</v>
      </c>
      <c r="G16" s="21">
        <v>352.64</v>
      </c>
    </row>
    <row r="17" spans="1:7" ht="24">
      <c r="A17" s="39">
        <f t="shared" si="0"/>
        <v>11</v>
      </c>
      <c r="B17" s="39" t="s">
        <v>169</v>
      </c>
      <c r="C17" s="24" t="s">
        <v>170</v>
      </c>
      <c r="D17" s="20" t="s">
        <v>81</v>
      </c>
      <c r="E17" s="20">
        <v>4</v>
      </c>
      <c r="F17" s="21">
        <v>139.02</v>
      </c>
      <c r="G17" s="21">
        <v>556.08</v>
      </c>
    </row>
    <row r="18" spans="1:7" ht="24">
      <c r="A18" s="39">
        <f t="shared" si="0"/>
        <v>12</v>
      </c>
      <c r="B18" s="39" t="s">
        <v>171</v>
      </c>
      <c r="C18" s="24" t="s">
        <v>172</v>
      </c>
      <c r="D18" s="20" t="s">
        <v>81</v>
      </c>
      <c r="E18" s="20">
        <v>4</v>
      </c>
      <c r="F18" s="21">
        <v>185.96</v>
      </c>
      <c r="G18" s="21">
        <v>743.85</v>
      </c>
    </row>
    <row r="19" spans="1:7" ht="12.75">
      <c r="A19" s="39">
        <f t="shared" si="0"/>
        <v>13</v>
      </c>
      <c r="B19" s="39" t="s">
        <v>173</v>
      </c>
      <c r="C19" s="24" t="s">
        <v>174</v>
      </c>
      <c r="D19" s="20" t="s">
        <v>52</v>
      </c>
      <c r="E19" s="20">
        <v>8</v>
      </c>
      <c r="F19" s="21">
        <v>30.2</v>
      </c>
      <c r="G19" s="21">
        <v>241.6</v>
      </c>
    </row>
    <row r="20" spans="1:7" ht="12" customHeight="1">
      <c r="A20" s="45"/>
      <c r="B20" s="17"/>
      <c r="C20" s="17"/>
      <c r="D20" s="17"/>
      <c r="E20" s="17"/>
      <c r="F20" s="17"/>
      <c r="G20" s="17"/>
    </row>
    <row r="21" spans="1:7" ht="12.75">
      <c r="A21" s="42"/>
      <c r="B21" s="32"/>
      <c r="C21" s="27" t="s">
        <v>284</v>
      </c>
      <c r="D21" s="28"/>
      <c r="E21" s="29"/>
      <c r="F21" s="30"/>
      <c r="G21" s="31"/>
    </row>
    <row r="22" spans="1:7" ht="12.75">
      <c r="A22" s="39">
        <v>1</v>
      </c>
      <c r="B22" s="39" t="str">
        <f>CONCATENATE("NP",A22)</f>
        <v>NP1</v>
      </c>
      <c r="C22" s="24" t="s">
        <v>19</v>
      </c>
      <c r="D22" s="20" t="s">
        <v>289</v>
      </c>
      <c r="E22" s="20">
        <v>1</v>
      </c>
      <c r="F22" s="21">
        <v>600</v>
      </c>
      <c r="G22" s="21">
        <f aca="true" t="shared" si="1" ref="G22:G39">(F22*E22)</f>
        <v>600</v>
      </c>
    </row>
    <row r="23" spans="1:7" ht="12.75">
      <c r="A23" s="39">
        <f aca="true" t="shared" si="2" ref="A23:A28">A22+1</f>
        <v>2</v>
      </c>
      <c r="B23" s="39" t="str">
        <f aca="true" t="shared" si="3" ref="B23:B57">CONCATENATE("NP",A23)</f>
        <v>NP2</v>
      </c>
      <c r="C23" s="24" t="s">
        <v>18</v>
      </c>
      <c r="D23" s="20" t="s">
        <v>289</v>
      </c>
      <c r="E23" s="20">
        <v>1</v>
      </c>
      <c r="F23" s="21">
        <v>2500</v>
      </c>
      <c r="G23" s="21">
        <f t="shared" si="1"/>
        <v>2500</v>
      </c>
    </row>
    <row r="24" spans="1:7" ht="12.75">
      <c r="A24" s="39">
        <f t="shared" si="2"/>
        <v>3</v>
      </c>
      <c r="B24" s="39" t="str">
        <f t="shared" si="3"/>
        <v>NP3</v>
      </c>
      <c r="C24" s="24" t="s">
        <v>20</v>
      </c>
      <c r="D24" s="20" t="s">
        <v>289</v>
      </c>
      <c r="E24" s="20">
        <v>1</v>
      </c>
      <c r="F24" s="21">
        <v>1250</v>
      </c>
      <c r="G24" s="21">
        <f t="shared" si="1"/>
        <v>1250</v>
      </c>
    </row>
    <row r="25" spans="1:7" ht="12.75">
      <c r="A25" s="39">
        <f t="shared" si="2"/>
        <v>4</v>
      </c>
      <c r="B25" s="39" t="str">
        <f t="shared" si="3"/>
        <v>NP4</v>
      </c>
      <c r="C25" s="24" t="s">
        <v>21</v>
      </c>
      <c r="D25" s="20" t="s">
        <v>289</v>
      </c>
      <c r="E25" s="20">
        <v>1</v>
      </c>
      <c r="F25" s="21">
        <v>13500</v>
      </c>
      <c r="G25" s="21">
        <f>(F25*E25)</f>
        <v>13500</v>
      </c>
    </row>
    <row r="26" spans="1:7" ht="12.75">
      <c r="A26" s="39">
        <f t="shared" si="2"/>
        <v>5</v>
      </c>
      <c r="B26" s="39" t="str">
        <f t="shared" si="3"/>
        <v>NP5</v>
      </c>
      <c r="C26" s="24" t="s">
        <v>22</v>
      </c>
      <c r="D26" s="20" t="s">
        <v>289</v>
      </c>
      <c r="E26" s="20">
        <v>1</v>
      </c>
      <c r="F26" s="21">
        <v>300</v>
      </c>
      <c r="G26" s="21">
        <f t="shared" si="1"/>
        <v>300</v>
      </c>
    </row>
    <row r="27" spans="1:7" ht="12.75">
      <c r="A27" s="39">
        <f t="shared" si="2"/>
        <v>6</v>
      </c>
      <c r="B27" s="39" t="str">
        <f t="shared" si="3"/>
        <v>NP6</v>
      </c>
      <c r="C27" s="24" t="s">
        <v>23</v>
      </c>
      <c r="D27" s="20" t="s">
        <v>289</v>
      </c>
      <c r="E27" s="20">
        <v>2</v>
      </c>
      <c r="F27" s="21">
        <v>2250</v>
      </c>
      <c r="G27" s="21">
        <f t="shared" si="1"/>
        <v>4500</v>
      </c>
    </row>
    <row r="28" spans="1:7" ht="24">
      <c r="A28" s="39">
        <f t="shared" si="2"/>
        <v>7</v>
      </c>
      <c r="B28" s="39" t="str">
        <f t="shared" si="3"/>
        <v>NP7</v>
      </c>
      <c r="C28" s="24" t="s">
        <v>24</v>
      </c>
      <c r="D28" s="20" t="s">
        <v>289</v>
      </c>
      <c r="E28" s="20">
        <v>1</v>
      </c>
      <c r="F28" s="21">
        <v>19000</v>
      </c>
      <c r="G28" s="21">
        <f t="shared" si="1"/>
        <v>19000</v>
      </c>
    </row>
    <row r="29" spans="1:7" ht="12.75">
      <c r="A29" s="42"/>
      <c r="B29" s="32"/>
      <c r="C29" s="27" t="s">
        <v>27</v>
      </c>
      <c r="D29" s="28"/>
      <c r="E29" s="29"/>
      <c r="F29" s="30"/>
      <c r="G29" s="31"/>
    </row>
    <row r="30" spans="1:7" ht="12.75">
      <c r="A30" s="39">
        <f>A28+1</f>
        <v>8</v>
      </c>
      <c r="B30" s="39" t="str">
        <f t="shared" si="3"/>
        <v>NP8</v>
      </c>
      <c r="C30" s="24" t="s">
        <v>25</v>
      </c>
      <c r="D30" s="20" t="s">
        <v>289</v>
      </c>
      <c r="E30" s="20">
        <v>2</v>
      </c>
      <c r="F30" s="21">
        <v>2150</v>
      </c>
      <c r="G30" s="21">
        <f t="shared" si="1"/>
        <v>4300</v>
      </c>
    </row>
    <row r="31" spans="1:7" ht="12.75">
      <c r="A31" s="39">
        <f>A30+1</f>
        <v>9</v>
      </c>
      <c r="B31" s="39" t="str">
        <f t="shared" si="3"/>
        <v>NP9</v>
      </c>
      <c r="C31" s="24" t="s">
        <v>26</v>
      </c>
      <c r="D31" s="20" t="s">
        <v>289</v>
      </c>
      <c r="E31" s="20">
        <v>1</v>
      </c>
      <c r="F31" s="21">
        <v>300</v>
      </c>
      <c r="G31" s="21">
        <f t="shared" si="1"/>
        <v>300</v>
      </c>
    </row>
    <row r="32" spans="1:7" ht="12.75">
      <c r="A32" s="42"/>
      <c r="B32" s="32"/>
      <c r="C32" s="27" t="s">
        <v>283</v>
      </c>
      <c r="D32" s="28"/>
      <c r="E32" s="29"/>
      <c r="F32" s="30"/>
      <c r="G32" s="31"/>
    </row>
    <row r="33" spans="1:7" ht="13.5" customHeight="1">
      <c r="A33" s="39">
        <f>A31+1</f>
        <v>10</v>
      </c>
      <c r="B33" s="39" t="str">
        <f t="shared" si="3"/>
        <v>NP10</v>
      </c>
      <c r="C33" s="19" t="s">
        <v>296</v>
      </c>
      <c r="D33" s="20"/>
      <c r="E33" s="20"/>
      <c r="F33" s="21"/>
      <c r="G33" s="21"/>
    </row>
    <row r="34" spans="1:7" ht="24">
      <c r="A34" s="39">
        <f>A33+1</f>
        <v>11</v>
      </c>
      <c r="B34" s="39" t="str">
        <f t="shared" si="3"/>
        <v>NP11</v>
      </c>
      <c r="C34" s="24" t="s">
        <v>28</v>
      </c>
      <c r="D34" s="20" t="s">
        <v>289</v>
      </c>
      <c r="E34" s="20">
        <v>1</v>
      </c>
      <c r="F34" s="21">
        <v>78000</v>
      </c>
      <c r="G34" s="21">
        <f t="shared" si="1"/>
        <v>78000</v>
      </c>
    </row>
    <row r="35" spans="1:7" ht="12.75">
      <c r="A35" s="39">
        <f>A34+1</f>
        <v>12</v>
      </c>
      <c r="B35" s="39" t="str">
        <f t="shared" si="3"/>
        <v>NP12</v>
      </c>
      <c r="C35" s="24" t="s">
        <v>30</v>
      </c>
      <c r="D35" s="20" t="s">
        <v>289</v>
      </c>
      <c r="E35" s="20">
        <v>1</v>
      </c>
      <c r="F35" s="21">
        <v>1500</v>
      </c>
      <c r="G35" s="21">
        <f t="shared" si="1"/>
        <v>1500</v>
      </c>
    </row>
    <row r="36" spans="1:7" ht="12.75">
      <c r="A36" s="39">
        <f>A35+1</f>
        <v>13</v>
      </c>
      <c r="B36" s="39" t="str">
        <f t="shared" si="3"/>
        <v>NP13</v>
      </c>
      <c r="C36" s="24" t="s">
        <v>29</v>
      </c>
      <c r="D36" s="20" t="s">
        <v>289</v>
      </c>
      <c r="E36" s="20">
        <v>1</v>
      </c>
      <c r="F36" s="21">
        <v>2100</v>
      </c>
      <c r="G36" s="21">
        <f t="shared" si="1"/>
        <v>2100</v>
      </c>
    </row>
    <row r="37" spans="1:7" ht="12.75">
      <c r="A37" s="39">
        <f>A36+1</f>
        <v>14</v>
      </c>
      <c r="B37" s="39" t="str">
        <f t="shared" si="3"/>
        <v>NP14</v>
      </c>
      <c r="C37" s="24" t="s">
        <v>31</v>
      </c>
      <c r="D37" s="20" t="s">
        <v>289</v>
      </c>
      <c r="E37" s="20">
        <v>1</v>
      </c>
      <c r="F37" s="21">
        <v>750</v>
      </c>
      <c r="G37" s="21">
        <f t="shared" si="1"/>
        <v>750</v>
      </c>
    </row>
    <row r="38" spans="1:7" ht="25.5">
      <c r="A38" s="42"/>
      <c r="B38" s="32"/>
      <c r="C38" s="27" t="s">
        <v>287</v>
      </c>
      <c r="D38" s="28"/>
      <c r="E38" s="29"/>
      <c r="F38" s="30"/>
      <c r="G38" s="31"/>
    </row>
    <row r="39" spans="1:7" ht="12.75">
      <c r="A39" s="39">
        <f>A37+1</f>
        <v>15</v>
      </c>
      <c r="B39" s="39" t="str">
        <f t="shared" si="3"/>
        <v>NP15</v>
      </c>
      <c r="C39" s="24" t="s">
        <v>33</v>
      </c>
      <c r="D39" s="20" t="s">
        <v>289</v>
      </c>
      <c r="E39" s="20">
        <v>1</v>
      </c>
      <c r="F39" s="21">
        <v>5350</v>
      </c>
      <c r="G39" s="21">
        <f t="shared" si="1"/>
        <v>5350</v>
      </c>
    </row>
    <row r="40" spans="1:7" ht="12.75">
      <c r="A40" s="42"/>
      <c r="B40" s="32"/>
      <c r="C40" s="27" t="s">
        <v>32</v>
      </c>
      <c r="D40" s="28"/>
      <c r="E40" s="29"/>
      <c r="F40" s="30"/>
      <c r="G40" s="31"/>
    </row>
    <row r="41" spans="1:7" ht="24">
      <c r="A41" s="39">
        <f>A39+1</f>
        <v>16</v>
      </c>
      <c r="B41" s="39" t="str">
        <f t="shared" si="3"/>
        <v>NP16</v>
      </c>
      <c r="C41" s="24" t="s">
        <v>34</v>
      </c>
      <c r="D41" s="20" t="s">
        <v>289</v>
      </c>
      <c r="E41" s="20">
        <v>1</v>
      </c>
      <c r="F41" s="21">
        <v>30000</v>
      </c>
      <c r="G41" s="21">
        <f>(F41*E41)</f>
        <v>30000</v>
      </c>
    </row>
    <row r="42" spans="1:7" ht="12" customHeight="1">
      <c r="A42" s="39"/>
      <c r="B42" s="39"/>
      <c r="C42" s="22"/>
      <c r="D42" s="20"/>
      <c r="E42" s="20"/>
      <c r="F42" s="21"/>
      <c r="G42" s="21"/>
    </row>
    <row r="43" spans="1:7" ht="38.25">
      <c r="A43" s="42"/>
      <c r="B43" s="32"/>
      <c r="C43" s="27" t="s">
        <v>288</v>
      </c>
      <c r="D43" s="28"/>
      <c r="E43" s="29"/>
      <c r="F43" s="30"/>
      <c r="G43" s="31"/>
    </row>
    <row r="44" spans="1:7" ht="12.75">
      <c r="A44" s="39">
        <f>A41+1</f>
        <v>17</v>
      </c>
      <c r="B44" s="39" t="str">
        <f t="shared" si="3"/>
        <v>NP17</v>
      </c>
      <c r="C44" s="24" t="s">
        <v>35</v>
      </c>
      <c r="D44" s="20" t="s">
        <v>289</v>
      </c>
      <c r="E44" s="20">
        <v>1</v>
      </c>
      <c r="F44" s="21">
        <v>70000</v>
      </c>
      <c r="G44" s="21">
        <f>(F44*E44)</f>
        <v>70000</v>
      </c>
    </row>
    <row r="45" spans="1:7" ht="12.75">
      <c r="A45" s="39">
        <f>A44+1</f>
        <v>18</v>
      </c>
      <c r="B45" s="39" t="str">
        <f t="shared" si="3"/>
        <v>NP18</v>
      </c>
      <c r="C45" s="24" t="s">
        <v>38</v>
      </c>
      <c r="D45" s="20" t="s">
        <v>289</v>
      </c>
      <c r="E45" s="20">
        <v>28</v>
      </c>
      <c r="F45" s="21">
        <v>300</v>
      </c>
      <c r="G45" s="21">
        <f>F45*E45</f>
        <v>8400</v>
      </c>
    </row>
    <row r="46" spans="1:7" ht="12.75">
      <c r="A46" s="39">
        <f>A45+1</f>
        <v>19</v>
      </c>
      <c r="B46" s="39" t="str">
        <f t="shared" si="3"/>
        <v>NP19</v>
      </c>
      <c r="C46" s="24" t="s">
        <v>37</v>
      </c>
      <c r="D46" s="20" t="s">
        <v>289</v>
      </c>
      <c r="E46" s="20">
        <v>28</v>
      </c>
      <c r="F46" s="21">
        <v>125</v>
      </c>
      <c r="G46" s="21">
        <f>(F46*E46)</f>
        <v>3500</v>
      </c>
    </row>
    <row r="47" spans="1:7" ht="12.75">
      <c r="A47" s="39">
        <f>A46+1</f>
        <v>20</v>
      </c>
      <c r="B47" s="39" t="str">
        <f t="shared" si="3"/>
        <v>NP20</v>
      </c>
      <c r="C47" s="24" t="s">
        <v>36</v>
      </c>
      <c r="D47" s="20" t="s">
        <v>289</v>
      </c>
      <c r="E47" s="20">
        <v>38</v>
      </c>
      <c r="F47" s="21">
        <v>125</v>
      </c>
      <c r="G47" s="21">
        <f>(F47*E47)</f>
        <v>4750</v>
      </c>
    </row>
    <row r="48" spans="1:7" ht="12" customHeight="1">
      <c r="A48" s="39"/>
      <c r="B48" s="39"/>
      <c r="C48" s="19"/>
      <c r="D48" s="20"/>
      <c r="E48" s="20"/>
      <c r="F48" s="21"/>
      <c r="G48" s="21"/>
    </row>
    <row r="49" spans="1:7" ht="12.75">
      <c r="A49" s="42"/>
      <c r="B49" s="32"/>
      <c r="C49" s="27" t="s">
        <v>285</v>
      </c>
      <c r="D49" s="28"/>
      <c r="E49" s="29"/>
      <c r="F49" s="30"/>
      <c r="G49" s="31"/>
    </row>
    <row r="50" spans="1:7" ht="12.75">
      <c r="A50" s="39">
        <f>A46+1</f>
        <v>20</v>
      </c>
      <c r="B50" s="39" t="str">
        <f t="shared" si="3"/>
        <v>NP20</v>
      </c>
      <c r="C50" s="24" t="s">
        <v>39</v>
      </c>
      <c r="D50" s="20" t="s">
        <v>289</v>
      </c>
      <c r="E50" s="20">
        <v>28</v>
      </c>
      <c r="F50" s="21">
        <v>90</v>
      </c>
      <c r="G50" s="21">
        <f>(F50*E50)</f>
        <v>2520</v>
      </c>
    </row>
    <row r="51" spans="1:7" ht="12" customHeight="1">
      <c r="A51" s="39"/>
      <c r="B51" s="39"/>
      <c r="C51" s="19"/>
      <c r="D51" s="20"/>
      <c r="E51" s="20"/>
      <c r="F51" s="21"/>
      <c r="G51" s="21"/>
    </row>
    <row r="52" spans="1:7" ht="38.25">
      <c r="A52" s="42"/>
      <c r="B52" s="32"/>
      <c r="C52" s="27" t="s">
        <v>286</v>
      </c>
      <c r="D52" s="28"/>
      <c r="E52" s="29"/>
      <c r="F52" s="30"/>
      <c r="G52" s="31"/>
    </row>
    <row r="53" spans="1:7" ht="24">
      <c r="A53" s="39">
        <f>A50+1</f>
        <v>21</v>
      </c>
      <c r="B53" s="39" t="str">
        <f t="shared" si="3"/>
        <v>NP21</v>
      </c>
      <c r="C53" s="24" t="s">
        <v>40</v>
      </c>
      <c r="D53" s="20" t="s">
        <v>289</v>
      </c>
      <c r="E53" s="20">
        <v>1</v>
      </c>
      <c r="F53" s="21">
        <v>6000</v>
      </c>
      <c r="G53" s="21">
        <f>(F53*E53)</f>
        <v>6000</v>
      </c>
    </row>
    <row r="54" spans="1:7" ht="24">
      <c r="A54" s="39">
        <f>A53+1</f>
        <v>22</v>
      </c>
      <c r="B54" s="39" t="str">
        <f t="shared" si="3"/>
        <v>NP22</v>
      </c>
      <c r="C54" s="24" t="s">
        <v>43</v>
      </c>
      <c r="D54" s="20" t="s">
        <v>289</v>
      </c>
      <c r="E54" s="20">
        <v>1</v>
      </c>
      <c r="F54" s="21">
        <v>2000</v>
      </c>
      <c r="G54" s="21">
        <f>(F54*E54)</f>
        <v>2000</v>
      </c>
    </row>
    <row r="55" spans="1:7" ht="36">
      <c r="A55" s="39">
        <f>A54+1</f>
        <v>23</v>
      </c>
      <c r="B55" s="39" t="str">
        <f t="shared" si="3"/>
        <v>NP23</v>
      </c>
      <c r="C55" s="24" t="s">
        <v>41</v>
      </c>
      <c r="D55" s="20" t="s">
        <v>289</v>
      </c>
      <c r="E55" s="20">
        <v>1</v>
      </c>
      <c r="F55" s="21">
        <v>3000</v>
      </c>
      <c r="G55" s="21">
        <f>(F55*E55)</f>
        <v>3000</v>
      </c>
    </row>
    <row r="56" spans="1:7" ht="24">
      <c r="A56" s="39">
        <f>A55+1</f>
        <v>24</v>
      </c>
      <c r="B56" s="39" t="str">
        <f t="shared" si="3"/>
        <v>NP24</v>
      </c>
      <c r="C56" s="24" t="s">
        <v>42</v>
      </c>
      <c r="D56" s="20" t="s">
        <v>289</v>
      </c>
      <c r="E56" s="20">
        <v>1</v>
      </c>
      <c r="F56" s="21">
        <v>2000</v>
      </c>
      <c r="G56" s="21">
        <f>(F56*E56)</f>
        <v>2000</v>
      </c>
    </row>
    <row r="57" spans="1:7" ht="24">
      <c r="A57" s="39">
        <f>A56+1</f>
        <v>25</v>
      </c>
      <c r="B57" s="39" t="str">
        <f t="shared" si="3"/>
        <v>NP25</v>
      </c>
      <c r="C57" s="24" t="s">
        <v>44</v>
      </c>
      <c r="D57" s="20" t="s">
        <v>289</v>
      </c>
      <c r="E57" s="20">
        <v>18</v>
      </c>
      <c r="F57" s="21">
        <v>200</v>
      </c>
      <c r="G57" s="21">
        <f>(F57*E57)</f>
        <v>3600</v>
      </c>
    </row>
    <row r="58" spans="1:7" ht="12.75">
      <c r="A58" s="39"/>
      <c r="B58" s="39"/>
      <c r="C58" s="24"/>
      <c r="D58" s="20"/>
      <c r="E58" s="20"/>
      <c r="F58" s="21"/>
      <c r="G58" s="21"/>
    </row>
    <row r="59" spans="1:7" ht="12.75">
      <c r="A59" s="42"/>
      <c r="B59" s="32"/>
      <c r="C59" s="27" t="s">
        <v>331</v>
      </c>
      <c r="D59" s="28"/>
      <c r="E59" s="29"/>
      <c r="F59" s="30"/>
      <c r="G59" s="31"/>
    </row>
    <row r="60" spans="1:7" ht="12.75">
      <c r="A60" s="39">
        <f>A57+1</f>
        <v>26</v>
      </c>
      <c r="B60" s="39" t="str">
        <f>CONCATENATE("NP",A60)</f>
        <v>NP26</v>
      </c>
      <c r="C60" s="24" t="s">
        <v>331</v>
      </c>
      <c r="D60" s="20" t="s">
        <v>289</v>
      </c>
      <c r="E60" s="20">
        <v>1</v>
      </c>
      <c r="F60" s="21">
        <v>1500</v>
      </c>
      <c r="G60" s="21">
        <f>(F60*E60)</f>
        <v>1500</v>
      </c>
    </row>
    <row r="61" spans="1:7" ht="12" customHeight="1">
      <c r="A61" s="39"/>
      <c r="B61" s="39"/>
      <c r="C61" s="19"/>
      <c r="D61" s="20"/>
      <c r="E61" s="20"/>
      <c r="F61" s="21"/>
      <c r="G61" s="21"/>
    </row>
    <row r="62" spans="1:7" ht="12.75">
      <c r="A62" s="42"/>
      <c r="B62" s="32"/>
      <c r="C62" s="27" t="s">
        <v>45</v>
      </c>
      <c r="D62" s="28"/>
      <c r="E62" s="29"/>
      <c r="F62" s="30"/>
      <c r="G62" s="31"/>
    </row>
    <row r="63" spans="1:7" ht="36">
      <c r="A63" s="39">
        <f>A60+1</f>
        <v>27</v>
      </c>
      <c r="B63" s="39"/>
      <c r="C63" s="24" t="s">
        <v>12</v>
      </c>
      <c r="D63" s="20" t="s">
        <v>289</v>
      </c>
      <c r="E63" s="20">
        <v>1</v>
      </c>
      <c r="F63" s="21"/>
      <c r="G63" s="67">
        <v>2000</v>
      </c>
    </row>
    <row r="64" spans="1:7" ht="24">
      <c r="A64" s="39">
        <f>A63+1</f>
        <v>28</v>
      </c>
      <c r="B64" s="39"/>
      <c r="C64" s="24" t="s">
        <v>13</v>
      </c>
      <c r="D64" s="20" t="s">
        <v>289</v>
      </c>
      <c r="E64" s="20">
        <v>1</v>
      </c>
      <c r="F64" s="21"/>
      <c r="G64" s="68"/>
    </row>
    <row r="65" spans="1:7" ht="48">
      <c r="A65" s="39">
        <f>A64+1</f>
        <v>29</v>
      </c>
      <c r="B65" s="39"/>
      <c r="C65" s="24" t="s">
        <v>14</v>
      </c>
      <c r="D65" s="20" t="s">
        <v>289</v>
      </c>
      <c r="E65" s="20">
        <v>1</v>
      </c>
      <c r="F65" s="21"/>
      <c r="G65" s="68"/>
    </row>
    <row r="66" spans="1:7" ht="39.75" customHeight="1">
      <c r="A66" s="39">
        <f>A65+1</f>
        <v>30</v>
      </c>
      <c r="B66" s="39"/>
      <c r="C66" s="24" t="s">
        <v>15</v>
      </c>
      <c r="D66" s="20" t="s">
        <v>289</v>
      </c>
      <c r="E66" s="20">
        <v>1</v>
      </c>
      <c r="F66" s="21"/>
      <c r="G66" s="69"/>
    </row>
    <row r="67" spans="1:7" ht="12.75">
      <c r="A67" s="39"/>
      <c r="B67" s="39"/>
      <c r="C67" s="18"/>
      <c r="D67" s="18"/>
      <c r="E67" s="18"/>
      <c r="F67" s="23"/>
      <c r="G67" s="23"/>
    </row>
    <row r="68" spans="1:7" ht="21.75" customHeight="1" thickBot="1">
      <c r="A68" s="43"/>
      <c r="B68" s="8"/>
      <c r="C68" s="9"/>
      <c r="D68" s="10"/>
      <c r="E68" s="11"/>
      <c r="F68" s="12"/>
      <c r="G68" s="13"/>
    </row>
    <row r="69" spans="1:7" ht="30" customHeight="1" thickBot="1">
      <c r="A69" s="61" t="s">
        <v>295</v>
      </c>
      <c r="B69" s="62"/>
      <c r="C69" s="62"/>
      <c r="D69" s="62"/>
      <c r="E69" s="62"/>
      <c r="F69" s="63"/>
      <c r="G69" s="38">
        <f>SUM(G7:G66)</f>
        <v>287850.33</v>
      </c>
    </row>
    <row r="70" ht="12" customHeight="1" thickBot="1">
      <c r="A70" s="44"/>
    </row>
    <row r="71" spans="1:7" ht="48" customHeight="1" thickBot="1">
      <c r="A71" s="64" t="s">
        <v>333</v>
      </c>
      <c r="B71" s="65"/>
      <c r="C71" s="65"/>
      <c r="D71" s="65"/>
      <c r="E71" s="65"/>
      <c r="F71" s="65"/>
      <c r="G71" s="66"/>
    </row>
    <row r="72" spans="1:7" ht="44.25" customHeight="1">
      <c r="A72" s="3" t="s">
        <v>291</v>
      </c>
      <c r="B72" s="4" t="s">
        <v>0</v>
      </c>
      <c r="C72" s="4" t="s">
        <v>292</v>
      </c>
      <c r="D72" s="5" t="s">
        <v>1</v>
      </c>
      <c r="E72" s="5" t="s">
        <v>290</v>
      </c>
      <c r="F72" s="5" t="s">
        <v>293</v>
      </c>
      <c r="G72" s="6" t="s">
        <v>294</v>
      </c>
    </row>
    <row r="73" spans="1:7" ht="12" customHeight="1">
      <c r="A73" s="41"/>
      <c r="B73" s="16"/>
      <c r="C73" s="16"/>
      <c r="D73" s="16"/>
      <c r="E73" s="16"/>
      <c r="F73" s="16"/>
      <c r="G73" s="16"/>
    </row>
    <row r="74" spans="1:7" ht="12.75">
      <c r="A74" s="42"/>
      <c r="B74" s="32" t="s">
        <v>300</v>
      </c>
      <c r="C74" s="27" t="s">
        <v>49</v>
      </c>
      <c r="D74" s="28"/>
      <c r="E74" s="29"/>
      <c r="F74" s="30"/>
      <c r="G74" s="31"/>
    </row>
    <row r="75" spans="1:7" ht="24">
      <c r="A75" s="39">
        <v>1</v>
      </c>
      <c r="B75" s="39" t="s">
        <v>50</v>
      </c>
      <c r="C75" s="24" t="s">
        <v>51</v>
      </c>
      <c r="D75" s="20" t="s">
        <v>52</v>
      </c>
      <c r="E75" s="20">
        <v>24</v>
      </c>
      <c r="F75" s="21">
        <v>43.61</v>
      </c>
      <c r="G75" s="21">
        <f>F75*E75</f>
        <v>1046.6399999999999</v>
      </c>
    </row>
    <row r="76" spans="1:7" ht="24">
      <c r="A76" s="39">
        <f>A75+1</f>
        <v>2</v>
      </c>
      <c r="B76" s="39" t="s">
        <v>53</v>
      </c>
      <c r="C76" s="24" t="s">
        <v>54</v>
      </c>
      <c r="D76" s="20" t="s">
        <v>52</v>
      </c>
      <c r="E76" s="20">
        <v>28</v>
      </c>
      <c r="F76" s="21">
        <v>42.01</v>
      </c>
      <c r="G76" s="21">
        <f>F76*E76</f>
        <v>1176.28</v>
      </c>
    </row>
    <row r="77" spans="1:7" ht="12.75">
      <c r="A77" s="42"/>
      <c r="B77" s="32" t="s">
        <v>301</v>
      </c>
      <c r="C77" s="27" t="s">
        <v>297</v>
      </c>
      <c r="D77" s="28"/>
      <c r="E77" s="29"/>
      <c r="F77" s="30"/>
      <c r="G77" s="31"/>
    </row>
    <row r="78" spans="1:7" ht="24">
      <c r="A78" s="39">
        <f>A76+1</f>
        <v>3</v>
      </c>
      <c r="B78" s="39" t="s">
        <v>55</v>
      </c>
      <c r="C78" s="24" t="s">
        <v>56</v>
      </c>
      <c r="D78" s="20" t="s">
        <v>57</v>
      </c>
      <c r="E78" s="20">
        <v>12</v>
      </c>
      <c r="F78" s="21">
        <v>61.21</v>
      </c>
      <c r="G78" s="21">
        <f aca="true" t="shared" si="4" ref="G78:G84">F78*E78</f>
        <v>734.52</v>
      </c>
    </row>
    <row r="79" spans="1:7" ht="12.75">
      <c r="A79" s="39">
        <f aca="true" t="shared" si="5" ref="A79:A84">A78+1</f>
        <v>4</v>
      </c>
      <c r="B79" s="39" t="s">
        <v>58</v>
      </c>
      <c r="C79" s="24" t="s">
        <v>59</v>
      </c>
      <c r="D79" s="20" t="s">
        <v>57</v>
      </c>
      <c r="E79" s="20">
        <v>12</v>
      </c>
      <c r="F79" s="21">
        <v>36.72</v>
      </c>
      <c r="G79" s="21">
        <f t="shared" si="4"/>
        <v>440.64</v>
      </c>
    </row>
    <row r="80" spans="1:7" ht="60">
      <c r="A80" s="39">
        <f t="shared" si="5"/>
        <v>5</v>
      </c>
      <c r="B80" s="39" t="s">
        <v>60</v>
      </c>
      <c r="C80" s="24" t="s">
        <v>61</v>
      </c>
      <c r="D80" s="20" t="s">
        <v>57</v>
      </c>
      <c r="E80" s="20">
        <v>16</v>
      </c>
      <c r="F80" s="21">
        <v>51.06</v>
      </c>
      <c r="G80" s="21">
        <f t="shared" si="4"/>
        <v>816.96</v>
      </c>
    </row>
    <row r="81" spans="1:7" ht="24">
      <c r="A81" s="39">
        <f t="shared" si="5"/>
        <v>6</v>
      </c>
      <c r="B81" s="39" t="s">
        <v>62</v>
      </c>
      <c r="C81" s="24" t="s">
        <v>63</v>
      </c>
      <c r="D81" s="20" t="s">
        <v>64</v>
      </c>
      <c r="E81" s="20">
        <v>160</v>
      </c>
      <c r="F81" s="21">
        <v>0.55</v>
      </c>
      <c r="G81" s="21">
        <f t="shared" si="4"/>
        <v>88</v>
      </c>
    </row>
    <row r="82" spans="1:7" ht="12.75">
      <c r="A82" s="39">
        <f t="shared" si="5"/>
        <v>7</v>
      </c>
      <c r="B82" s="39" t="s">
        <v>65</v>
      </c>
      <c r="C82" s="24" t="s">
        <v>66</v>
      </c>
      <c r="D82" s="20" t="s">
        <v>64</v>
      </c>
      <c r="E82" s="20">
        <v>320</v>
      </c>
      <c r="F82" s="21">
        <v>0.36</v>
      </c>
      <c r="G82" s="21">
        <f t="shared" si="4"/>
        <v>115.19999999999999</v>
      </c>
    </row>
    <row r="83" spans="1:7" ht="12.75">
      <c r="A83" s="39">
        <f t="shared" si="5"/>
        <v>8</v>
      </c>
      <c r="B83" s="39" t="s">
        <v>67</v>
      </c>
      <c r="C83" s="24" t="s">
        <v>68</v>
      </c>
      <c r="D83" s="20" t="s">
        <v>69</v>
      </c>
      <c r="E83" s="20">
        <v>640</v>
      </c>
      <c r="F83" s="21">
        <v>0.3</v>
      </c>
      <c r="G83" s="21">
        <f t="shared" si="4"/>
        <v>192</v>
      </c>
    </row>
    <row r="84" spans="1:7" ht="24">
      <c r="A84" s="39">
        <f t="shared" si="5"/>
        <v>9</v>
      </c>
      <c r="B84" s="39" t="s">
        <v>70</v>
      </c>
      <c r="C84" s="24" t="s">
        <v>71</v>
      </c>
      <c r="D84" s="20" t="s">
        <v>72</v>
      </c>
      <c r="E84" s="20">
        <v>1900</v>
      </c>
      <c r="F84" s="21">
        <v>0.14</v>
      </c>
      <c r="G84" s="21">
        <f t="shared" si="4"/>
        <v>266</v>
      </c>
    </row>
    <row r="85" spans="1:7" ht="12.75">
      <c r="A85" s="42"/>
      <c r="B85" s="32" t="s">
        <v>302</v>
      </c>
      <c r="C85" s="27" t="s">
        <v>73</v>
      </c>
      <c r="D85" s="28"/>
      <c r="E85" s="29"/>
      <c r="F85" s="30"/>
      <c r="G85" s="31"/>
    </row>
    <row r="86" spans="1:7" ht="48.75">
      <c r="A86" s="39">
        <f>A84+1</f>
        <v>10</v>
      </c>
      <c r="B86" s="39" t="s">
        <v>74</v>
      </c>
      <c r="C86" s="24" t="s">
        <v>303</v>
      </c>
      <c r="D86" s="20" t="s">
        <v>75</v>
      </c>
      <c r="E86" s="20">
        <v>86.24</v>
      </c>
      <c r="F86" s="21">
        <v>21.59</v>
      </c>
      <c r="G86" s="21">
        <f>F86*E86</f>
        <v>1861.9216</v>
      </c>
    </row>
    <row r="87" spans="1:7" ht="37.5">
      <c r="A87" s="39">
        <f>A86+1</f>
        <v>11</v>
      </c>
      <c r="B87" s="39" t="s">
        <v>76</v>
      </c>
      <c r="C87" s="24" t="s">
        <v>304</v>
      </c>
      <c r="D87" s="20" t="s">
        <v>75</v>
      </c>
      <c r="E87" s="20">
        <v>35</v>
      </c>
      <c r="F87" s="21">
        <v>33.57</v>
      </c>
      <c r="G87" s="21">
        <f>F87*E87</f>
        <v>1174.95</v>
      </c>
    </row>
    <row r="88" spans="1:7" ht="12.75">
      <c r="A88" s="39"/>
      <c r="B88" s="39"/>
      <c r="C88" s="24"/>
      <c r="D88" s="20"/>
      <c r="E88" s="20"/>
      <c r="F88" s="21"/>
      <c r="G88" s="21"/>
    </row>
    <row r="89" spans="1:7" ht="37.5">
      <c r="A89" s="39">
        <f>A87+1</f>
        <v>12</v>
      </c>
      <c r="B89" s="39" t="s">
        <v>77</v>
      </c>
      <c r="C89" s="24" t="s">
        <v>305</v>
      </c>
      <c r="D89" s="20" t="s">
        <v>75</v>
      </c>
      <c r="E89" s="20">
        <v>41.2</v>
      </c>
      <c r="F89" s="21">
        <v>19.78</v>
      </c>
      <c r="G89" s="21">
        <f>F89*E89</f>
        <v>814.9360000000001</v>
      </c>
    </row>
    <row r="90" spans="1:7" ht="72.75">
      <c r="A90" s="39">
        <f>A89+1</f>
        <v>13</v>
      </c>
      <c r="B90" s="39" t="s">
        <v>78</v>
      </c>
      <c r="C90" s="24" t="s">
        <v>306</v>
      </c>
      <c r="D90" s="20" t="s">
        <v>75</v>
      </c>
      <c r="E90" s="20">
        <v>59.46</v>
      </c>
      <c r="F90" s="21">
        <v>5.96</v>
      </c>
      <c r="G90" s="21">
        <f>F90*E90</f>
        <v>354.3816</v>
      </c>
    </row>
    <row r="91" spans="1:7" ht="36">
      <c r="A91" s="39">
        <f>A90+1</f>
        <v>14</v>
      </c>
      <c r="B91" s="39" t="s">
        <v>79</v>
      </c>
      <c r="C91" s="24" t="s">
        <v>80</v>
      </c>
      <c r="D91" s="20" t="s">
        <v>81</v>
      </c>
      <c r="E91" s="20">
        <v>20</v>
      </c>
      <c r="F91" s="21">
        <v>23.37</v>
      </c>
      <c r="G91" s="21">
        <f>F91*E91</f>
        <v>467.40000000000003</v>
      </c>
    </row>
    <row r="92" spans="1:7" ht="12.75">
      <c r="A92" s="39"/>
      <c r="B92" s="39"/>
      <c r="C92" s="24"/>
      <c r="D92" s="20"/>
      <c r="E92" s="20"/>
      <c r="F92" s="21"/>
      <c r="G92" s="21"/>
    </row>
    <row r="93" spans="1:7" ht="48.75">
      <c r="A93" s="39">
        <f>A91+1</f>
        <v>15</v>
      </c>
      <c r="B93" s="39" t="s">
        <v>82</v>
      </c>
      <c r="C93" s="24" t="s">
        <v>307</v>
      </c>
      <c r="D93" s="20" t="s">
        <v>81</v>
      </c>
      <c r="E93" s="20">
        <v>8</v>
      </c>
      <c r="F93" s="21">
        <v>57.87</v>
      </c>
      <c r="G93" s="21">
        <f>F93*E93</f>
        <v>462.96</v>
      </c>
    </row>
    <row r="94" spans="1:7" ht="36">
      <c r="A94" s="39">
        <f>A93+1</f>
        <v>16</v>
      </c>
      <c r="B94" s="39" t="s">
        <v>83</v>
      </c>
      <c r="C94" s="24" t="s">
        <v>84</v>
      </c>
      <c r="D94" s="20" t="s">
        <v>75</v>
      </c>
      <c r="E94" s="20">
        <v>15.849</v>
      </c>
      <c r="F94" s="21">
        <v>26.26</v>
      </c>
      <c r="G94" s="21">
        <f>F94*E94</f>
        <v>416.19474</v>
      </c>
    </row>
    <row r="95" spans="1:7" ht="24">
      <c r="A95" s="39">
        <f>A94+1</f>
        <v>17</v>
      </c>
      <c r="B95" s="39" t="s">
        <v>85</v>
      </c>
      <c r="C95" s="24" t="s">
        <v>86</v>
      </c>
      <c r="D95" s="20" t="s">
        <v>75</v>
      </c>
      <c r="E95" s="20">
        <v>142</v>
      </c>
      <c r="F95" s="21">
        <v>15.58</v>
      </c>
      <c r="G95" s="21">
        <f>F95*E95</f>
        <v>2212.36</v>
      </c>
    </row>
    <row r="96" spans="1:7" ht="48.75">
      <c r="A96" s="39">
        <f>A95+1</f>
        <v>18</v>
      </c>
      <c r="B96" s="39" t="s">
        <v>87</v>
      </c>
      <c r="C96" s="24" t="s">
        <v>308</v>
      </c>
      <c r="D96" s="20" t="s">
        <v>88</v>
      </c>
      <c r="E96" s="20">
        <v>55</v>
      </c>
      <c r="F96" s="21">
        <v>22.76</v>
      </c>
      <c r="G96" s="21">
        <f>F96*E96</f>
        <v>1251.8000000000002</v>
      </c>
    </row>
    <row r="97" spans="1:7" ht="36">
      <c r="A97" s="39">
        <f>A96+1</f>
        <v>19</v>
      </c>
      <c r="B97" s="39" t="s">
        <v>309</v>
      </c>
      <c r="C97" s="24" t="s">
        <v>310</v>
      </c>
      <c r="D97" s="20" t="s">
        <v>57</v>
      </c>
      <c r="E97" s="20">
        <v>2</v>
      </c>
      <c r="F97" s="21">
        <v>931.57</v>
      </c>
      <c r="G97" s="21">
        <f>F97*E97</f>
        <v>1863.14</v>
      </c>
    </row>
    <row r="98" spans="1:7" ht="12.75">
      <c r="A98" s="42"/>
      <c r="B98" s="32" t="s">
        <v>311</v>
      </c>
      <c r="C98" s="27" t="s">
        <v>89</v>
      </c>
      <c r="D98" s="28"/>
      <c r="E98" s="29"/>
      <c r="F98" s="30"/>
      <c r="G98" s="31"/>
    </row>
    <row r="99" spans="1:7" ht="36">
      <c r="A99" s="39">
        <f>A97+1</f>
        <v>20</v>
      </c>
      <c r="B99" s="39" t="s">
        <v>90</v>
      </c>
      <c r="C99" s="24" t="s">
        <v>91</v>
      </c>
      <c r="D99" s="20" t="s">
        <v>75</v>
      </c>
      <c r="E99" s="20">
        <v>24</v>
      </c>
      <c r="F99" s="21">
        <v>31</v>
      </c>
      <c r="G99" s="21">
        <f aca="true" t="shared" si="6" ref="G99:G113">F99*E99</f>
        <v>744</v>
      </c>
    </row>
    <row r="100" spans="1:7" ht="12.75">
      <c r="A100" s="39">
        <f aca="true" t="shared" si="7" ref="A100:A113">A99+1</f>
        <v>21</v>
      </c>
      <c r="B100" s="39" t="s">
        <v>92</v>
      </c>
      <c r="C100" s="24" t="s">
        <v>93</v>
      </c>
      <c r="D100" s="20" t="s">
        <v>94</v>
      </c>
      <c r="E100" s="20">
        <v>32</v>
      </c>
      <c r="F100" s="21">
        <v>13.92</v>
      </c>
      <c r="G100" s="21">
        <f t="shared" si="6"/>
        <v>445.44</v>
      </c>
    </row>
    <row r="101" spans="1:7" ht="36.75">
      <c r="A101" s="39">
        <f t="shared" si="7"/>
        <v>22</v>
      </c>
      <c r="B101" s="39" t="s">
        <v>95</v>
      </c>
      <c r="C101" s="24" t="s">
        <v>312</v>
      </c>
      <c r="D101" s="20" t="s">
        <v>75</v>
      </c>
      <c r="E101" s="20">
        <v>35</v>
      </c>
      <c r="F101" s="21">
        <v>42.86</v>
      </c>
      <c r="G101" s="21">
        <f t="shared" si="6"/>
        <v>1500.1</v>
      </c>
    </row>
    <row r="102" spans="1:7" ht="48.75">
      <c r="A102" s="39">
        <f t="shared" si="7"/>
        <v>23</v>
      </c>
      <c r="B102" s="39" t="s">
        <v>96</v>
      </c>
      <c r="C102" s="24" t="s">
        <v>313</v>
      </c>
      <c r="D102" s="20" t="s">
        <v>75</v>
      </c>
      <c r="E102" s="20">
        <v>24</v>
      </c>
      <c r="F102" s="21">
        <v>25.33</v>
      </c>
      <c r="G102" s="21">
        <f t="shared" si="6"/>
        <v>607.92</v>
      </c>
    </row>
    <row r="103" spans="1:7" ht="24.75">
      <c r="A103" s="39">
        <f t="shared" si="7"/>
        <v>24</v>
      </c>
      <c r="B103" s="39" t="s">
        <v>97</v>
      </c>
      <c r="C103" s="24" t="s">
        <v>314</v>
      </c>
      <c r="D103" s="20" t="s">
        <v>75</v>
      </c>
      <c r="E103" s="20">
        <v>86.24</v>
      </c>
      <c r="F103" s="21">
        <v>13.64</v>
      </c>
      <c r="G103" s="21">
        <f t="shared" si="6"/>
        <v>1176.3136</v>
      </c>
    </row>
    <row r="104" spans="1:7" ht="36">
      <c r="A104" s="39">
        <f t="shared" si="7"/>
        <v>25</v>
      </c>
      <c r="B104" s="39" t="s">
        <v>98</v>
      </c>
      <c r="C104" s="24" t="s">
        <v>99</v>
      </c>
      <c r="D104" s="20" t="s">
        <v>75</v>
      </c>
      <c r="E104" s="20">
        <v>86.24</v>
      </c>
      <c r="F104" s="21">
        <v>32.62</v>
      </c>
      <c r="G104" s="21">
        <f t="shared" si="6"/>
        <v>2813.1487999999995</v>
      </c>
    </row>
    <row r="105" spans="1:7" ht="24">
      <c r="A105" s="39">
        <f t="shared" si="7"/>
        <v>26</v>
      </c>
      <c r="B105" s="39" t="s">
        <v>100</v>
      </c>
      <c r="C105" s="24" t="s">
        <v>101</v>
      </c>
      <c r="D105" s="20" t="s">
        <v>102</v>
      </c>
      <c r="E105" s="20">
        <v>2.5</v>
      </c>
      <c r="F105" s="21">
        <v>160.1</v>
      </c>
      <c r="G105" s="21">
        <f t="shared" si="6"/>
        <v>400.25</v>
      </c>
    </row>
    <row r="106" spans="1:7" ht="12.75">
      <c r="A106" s="39">
        <f t="shared" si="7"/>
        <v>27</v>
      </c>
      <c r="B106" s="39" t="s">
        <v>103</v>
      </c>
      <c r="C106" s="24" t="s">
        <v>104</v>
      </c>
      <c r="D106" s="20" t="s">
        <v>75</v>
      </c>
      <c r="E106" s="20">
        <v>2.5</v>
      </c>
      <c r="F106" s="21">
        <v>83.36</v>
      </c>
      <c r="G106" s="21">
        <f t="shared" si="6"/>
        <v>208.4</v>
      </c>
    </row>
    <row r="107" spans="1:7" ht="24">
      <c r="A107" s="39">
        <f t="shared" si="7"/>
        <v>28</v>
      </c>
      <c r="B107" s="39" t="s">
        <v>105</v>
      </c>
      <c r="C107" s="24" t="s">
        <v>106</v>
      </c>
      <c r="D107" s="20" t="s">
        <v>75</v>
      </c>
      <c r="E107" s="20">
        <v>28.3</v>
      </c>
      <c r="F107" s="21">
        <v>45.83</v>
      </c>
      <c r="G107" s="21">
        <f t="shared" si="6"/>
        <v>1296.989</v>
      </c>
    </row>
    <row r="108" spans="1:7" ht="48">
      <c r="A108" s="39">
        <f t="shared" si="7"/>
        <v>29</v>
      </c>
      <c r="B108" s="39" t="s">
        <v>107</v>
      </c>
      <c r="C108" s="24" t="s">
        <v>108</v>
      </c>
      <c r="D108" s="20" t="s">
        <v>102</v>
      </c>
      <c r="E108" s="20">
        <v>56.6</v>
      </c>
      <c r="F108" s="21">
        <v>29.89</v>
      </c>
      <c r="G108" s="21">
        <f t="shared" si="6"/>
        <v>1691.7740000000001</v>
      </c>
    </row>
    <row r="109" spans="1:7" ht="24">
      <c r="A109" s="39">
        <f t="shared" si="7"/>
        <v>30</v>
      </c>
      <c r="B109" s="39" t="s">
        <v>109</v>
      </c>
      <c r="C109" s="24" t="s">
        <v>110</v>
      </c>
      <c r="D109" s="20" t="s">
        <v>75</v>
      </c>
      <c r="E109" s="20">
        <v>145.84</v>
      </c>
      <c r="F109" s="21">
        <v>8.31</v>
      </c>
      <c r="G109" s="21">
        <f t="shared" si="6"/>
        <v>1211.9304000000002</v>
      </c>
    </row>
    <row r="110" spans="1:7" ht="24">
      <c r="A110" s="39">
        <f t="shared" si="7"/>
        <v>31</v>
      </c>
      <c r="B110" s="39" t="s">
        <v>111</v>
      </c>
      <c r="C110" s="24" t="s">
        <v>112</v>
      </c>
      <c r="D110" s="20" t="s">
        <v>75</v>
      </c>
      <c r="E110" s="20">
        <v>27.25</v>
      </c>
      <c r="F110" s="21">
        <v>149.03</v>
      </c>
      <c r="G110" s="21">
        <f t="shared" si="6"/>
        <v>4061.0675</v>
      </c>
    </row>
    <row r="111" spans="1:7" ht="144">
      <c r="A111" s="39">
        <f t="shared" si="7"/>
        <v>32</v>
      </c>
      <c r="B111" s="39" t="s">
        <v>113</v>
      </c>
      <c r="C111" s="24" t="s">
        <v>114</v>
      </c>
      <c r="D111" s="20" t="s">
        <v>75</v>
      </c>
      <c r="E111" s="20">
        <v>30</v>
      </c>
      <c r="F111" s="21">
        <v>61.06</v>
      </c>
      <c r="G111" s="21">
        <f t="shared" si="6"/>
        <v>1831.8000000000002</v>
      </c>
    </row>
    <row r="112" spans="1:7" ht="60">
      <c r="A112" s="39">
        <f t="shared" si="7"/>
        <v>33</v>
      </c>
      <c r="B112" s="39" t="s">
        <v>115</v>
      </c>
      <c r="C112" s="24" t="s">
        <v>116</v>
      </c>
      <c r="D112" s="20" t="s">
        <v>75</v>
      </c>
      <c r="E112" s="20">
        <v>142</v>
      </c>
      <c r="F112" s="21">
        <v>21.25</v>
      </c>
      <c r="G112" s="21">
        <f t="shared" si="6"/>
        <v>3017.5</v>
      </c>
    </row>
    <row r="113" spans="1:7" ht="24">
      <c r="A113" s="39">
        <f t="shared" si="7"/>
        <v>34</v>
      </c>
      <c r="B113" s="39" t="s">
        <v>117</v>
      </c>
      <c r="C113" s="24" t="s">
        <v>118</v>
      </c>
      <c r="D113" s="20" t="s">
        <v>75</v>
      </c>
      <c r="E113" s="20">
        <v>142</v>
      </c>
      <c r="F113" s="21">
        <v>39.73</v>
      </c>
      <c r="G113" s="21">
        <f t="shared" si="6"/>
        <v>5641.66</v>
      </c>
    </row>
    <row r="114" spans="1:7" ht="12.75">
      <c r="A114" s="42"/>
      <c r="B114" s="32" t="s">
        <v>315</v>
      </c>
      <c r="C114" s="27" t="s">
        <v>119</v>
      </c>
      <c r="D114" s="28"/>
      <c r="E114" s="29"/>
      <c r="F114" s="30"/>
      <c r="G114" s="31"/>
    </row>
    <row r="115" spans="1:7" ht="97.5">
      <c r="A115" s="39">
        <f>A113+1</f>
        <v>35</v>
      </c>
      <c r="B115" s="39" t="s">
        <v>120</v>
      </c>
      <c r="C115" s="24" t="s">
        <v>328</v>
      </c>
      <c r="D115" s="20" t="s">
        <v>81</v>
      </c>
      <c r="E115" s="20">
        <v>7</v>
      </c>
      <c r="F115" s="21">
        <v>738.96</v>
      </c>
      <c r="G115" s="21">
        <f aca="true" t="shared" si="8" ref="G115:G131">F115*E115</f>
        <v>5172.72</v>
      </c>
    </row>
    <row r="116" spans="1:7" ht="24">
      <c r="A116" s="39">
        <f>A115+1</f>
        <v>36</v>
      </c>
      <c r="B116" s="39" t="s">
        <v>121</v>
      </c>
      <c r="C116" s="24" t="s">
        <v>122</v>
      </c>
      <c r="D116" s="20" t="s">
        <v>81</v>
      </c>
      <c r="E116" s="20">
        <v>7</v>
      </c>
      <c r="F116" s="21">
        <v>68.81</v>
      </c>
      <c r="G116" s="21">
        <f t="shared" si="8"/>
        <v>481.67</v>
      </c>
    </row>
    <row r="117" spans="1:7" ht="24">
      <c r="A117" s="39">
        <f aca="true" t="shared" si="9" ref="A117:A123">A116+1</f>
        <v>37</v>
      </c>
      <c r="B117" s="39" t="s">
        <v>123</v>
      </c>
      <c r="C117" s="24" t="s">
        <v>124</v>
      </c>
      <c r="D117" s="20" t="s">
        <v>81</v>
      </c>
      <c r="E117" s="20">
        <v>7</v>
      </c>
      <c r="F117" s="21">
        <v>236.93</v>
      </c>
      <c r="G117" s="21">
        <f t="shared" si="8"/>
        <v>1658.51</v>
      </c>
    </row>
    <row r="118" spans="1:7" ht="84">
      <c r="A118" s="39">
        <f t="shared" si="9"/>
        <v>38</v>
      </c>
      <c r="B118" s="39" t="s">
        <v>125</v>
      </c>
      <c r="C118" s="24" t="s">
        <v>126</v>
      </c>
      <c r="D118" s="20" t="s">
        <v>75</v>
      </c>
      <c r="E118" s="20">
        <v>2</v>
      </c>
      <c r="F118" s="21">
        <v>414.15</v>
      </c>
      <c r="G118" s="21">
        <f t="shared" si="8"/>
        <v>828.3</v>
      </c>
    </row>
    <row r="119" spans="1:7" ht="12.75">
      <c r="A119" s="39">
        <f t="shared" si="9"/>
        <v>39</v>
      </c>
      <c r="B119" s="39" t="s">
        <v>127</v>
      </c>
      <c r="C119" s="24" t="s">
        <v>16</v>
      </c>
      <c r="D119" s="20" t="s">
        <v>75</v>
      </c>
      <c r="E119" s="20">
        <v>2</v>
      </c>
      <c r="F119" s="21">
        <v>368.86</v>
      </c>
      <c r="G119" s="21">
        <f t="shared" si="8"/>
        <v>737.72</v>
      </c>
    </row>
    <row r="120" spans="1:7" ht="36">
      <c r="A120" s="39">
        <f t="shared" si="9"/>
        <v>40</v>
      </c>
      <c r="B120" s="39" t="s">
        <v>128</v>
      </c>
      <c r="C120" s="24" t="s">
        <v>129</v>
      </c>
      <c r="D120" s="20" t="s">
        <v>75</v>
      </c>
      <c r="E120" s="20">
        <v>4</v>
      </c>
      <c r="F120" s="21">
        <v>56.68</v>
      </c>
      <c r="G120" s="21">
        <f t="shared" si="8"/>
        <v>226.72</v>
      </c>
    </row>
    <row r="121" spans="1:7" ht="24">
      <c r="A121" s="39">
        <f t="shared" si="9"/>
        <v>41</v>
      </c>
      <c r="B121" s="39" t="s">
        <v>130</v>
      </c>
      <c r="C121" s="24" t="s">
        <v>131</v>
      </c>
      <c r="D121" s="20" t="s">
        <v>81</v>
      </c>
      <c r="E121" s="20">
        <v>3</v>
      </c>
      <c r="F121" s="21">
        <v>431.45</v>
      </c>
      <c r="G121" s="21">
        <f t="shared" si="8"/>
        <v>1294.35</v>
      </c>
    </row>
    <row r="122" spans="1:7" ht="36">
      <c r="A122" s="39">
        <f t="shared" si="9"/>
        <v>42</v>
      </c>
      <c r="B122" s="39" t="s">
        <v>132</v>
      </c>
      <c r="C122" s="24" t="s">
        <v>133</v>
      </c>
      <c r="D122" s="20" t="s">
        <v>81</v>
      </c>
      <c r="E122" s="20">
        <v>3</v>
      </c>
      <c r="F122" s="21">
        <v>149.1</v>
      </c>
      <c r="G122" s="21">
        <f t="shared" si="8"/>
        <v>447.29999999999995</v>
      </c>
    </row>
    <row r="123" spans="1:7" ht="36">
      <c r="A123" s="39">
        <f t="shared" si="9"/>
        <v>43</v>
      </c>
      <c r="B123" s="39" t="s">
        <v>329</v>
      </c>
      <c r="C123" s="24" t="s">
        <v>330</v>
      </c>
      <c r="D123" s="20" t="s">
        <v>81</v>
      </c>
      <c r="E123" s="20">
        <v>1</v>
      </c>
      <c r="F123" s="21">
        <v>300</v>
      </c>
      <c r="G123" s="21">
        <f>F123*E123</f>
        <v>300</v>
      </c>
    </row>
    <row r="124" spans="1:7" ht="12.75">
      <c r="A124" s="42"/>
      <c r="B124" s="32" t="s">
        <v>316</v>
      </c>
      <c r="C124" s="27" t="s">
        <v>134</v>
      </c>
      <c r="D124" s="28"/>
      <c r="E124" s="29"/>
      <c r="F124" s="30"/>
      <c r="G124" s="31"/>
    </row>
    <row r="125" spans="1:7" ht="48">
      <c r="A125" s="39">
        <f>A123+1</f>
        <v>44</v>
      </c>
      <c r="B125" s="39" t="s">
        <v>135</v>
      </c>
      <c r="C125" s="24" t="s">
        <v>136</v>
      </c>
      <c r="D125" s="20" t="s">
        <v>75</v>
      </c>
      <c r="E125" s="20">
        <v>382.7</v>
      </c>
      <c r="F125" s="21">
        <v>4.26</v>
      </c>
      <c r="G125" s="21">
        <f t="shared" si="8"/>
        <v>1630.302</v>
      </c>
    </row>
    <row r="126" spans="1:7" ht="24">
      <c r="A126" s="39">
        <f aca="true" t="shared" si="10" ref="A126:A131">A125+1</f>
        <v>45</v>
      </c>
      <c r="B126" s="39" t="s">
        <v>137</v>
      </c>
      <c r="C126" s="24" t="s">
        <v>138</v>
      </c>
      <c r="D126" s="20" t="s">
        <v>75</v>
      </c>
      <c r="E126" s="20">
        <v>35</v>
      </c>
      <c r="F126" s="21">
        <v>3.85</v>
      </c>
      <c r="G126" s="21">
        <f t="shared" si="8"/>
        <v>134.75</v>
      </c>
    </row>
    <row r="127" spans="1:7" ht="36">
      <c r="A127" s="39">
        <f t="shared" si="10"/>
        <v>46</v>
      </c>
      <c r="B127" s="39" t="s">
        <v>139</v>
      </c>
      <c r="C127" s="24" t="s">
        <v>140</v>
      </c>
      <c r="D127" s="20" t="s">
        <v>75</v>
      </c>
      <c r="E127" s="20">
        <v>115</v>
      </c>
      <c r="F127" s="21">
        <v>3.27</v>
      </c>
      <c r="G127" s="21">
        <f t="shared" si="8"/>
        <v>376.05</v>
      </c>
    </row>
    <row r="128" spans="1:7" ht="24">
      <c r="A128" s="39">
        <f t="shared" si="10"/>
        <v>47</v>
      </c>
      <c r="B128" s="39" t="s">
        <v>141</v>
      </c>
      <c r="C128" s="24" t="s">
        <v>142</v>
      </c>
      <c r="D128" s="20" t="s">
        <v>75</v>
      </c>
      <c r="E128" s="20">
        <v>281.6</v>
      </c>
      <c r="F128" s="21">
        <v>8.87</v>
      </c>
      <c r="G128" s="21">
        <f t="shared" si="8"/>
        <v>2497.792</v>
      </c>
    </row>
    <row r="129" spans="1:7" ht="24">
      <c r="A129" s="39">
        <f t="shared" si="10"/>
        <v>48</v>
      </c>
      <c r="B129" s="39" t="s">
        <v>143</v>
      </c>
      <c r="C129" s="24" t="s">
        <v>144</v>
      </c>
      <c r="D129" s="20" t="s">
        <v>75</v>
      </c>
      <c r="E129" s="20">
        <v>728.8</v>
      </c>
      <c r="F129" s="21">
        <v>2.92</v>
      </c>
      <c r="G129" s="21">
        <f t="shared" si="8"/>
        <v>2128.096</v>
      </c>
    </row>
    <row r="130" spans="1:7" ht="36">
      <c r="A130" s="39">
        <f t="shared" si="10"/>
        <v>49</v>
      </c>
      <c r="B130" s="39" t="s">
        <v>145</v>
      </c>
      <c r="C130" s="24" t="s">
        <v>146</v>
      </c>
      <c r="D130" s="20" t="s">
        <v>75</v>
      </c>
      <c r="E130" s="20">
        <v>728.8</v>
      </c>
      <c r="F130" s="21">
        <v>15.75</v>
      </c>
      <c r="G130" s="21">
        <f t="shared" si="8"/>
        <v>11478.599999999999</v>
      </c>
    </row>
    <row r="131" spans="1:7" ht="12.75">
      <c r="A131" s="39">
        <f t="shared" si="10"/>
        <v>50</v>
      </c>
      <c r="B131" s="39" t="s">
        <v>147</v>
      </c>
      <c r="C131" s="24" t="s">
        <v>148</v>
      </c>
      <c r="D131" s="20" t="s">
        <v>52</v>
      </c>
      <c r="E131" s="20">
        <v>20</v>
      </c>
      <c r="F131" s="21">
        <v>33.26</v>
      </c>
      <c r="G131" s="21">
        <f t="shared" si="8"/>
        <v>665.1999999999999</v>
      </c>
    </row>
    <row r="132" spans="1:7" ht="12.75">
      <c r="A132" s="39"/>
      <c r="B132" s="39"/>
      <c r="C132" s="24"/>
      <c r="D132" s="20"/>
      <c r="E132" s="20"/>
      <c r="F132" s="21"/>
      <c r="G132" s="21"/>
    </row>
    <row r="133" spans="1:7" ht="21.75" customHeight="1" thickBot="1">
      <c r="A133" s="43"/>
      <c r="B133" s="8"/>
      <c r="C133" s="9"/>
      <c r="D133" s="34"/>
      <c r="E133" s="35"/>
      <c r="F133" s="36"/>
      <c r="G133" s="37"/>
    </row>
    <row r="134" spans="1:7" ht="30" customHeight="1" thickBot="1">
      <c r="A134" s="61" t="s">
        <v>295</v>
      </c>
      <c r="B134" s="62"/>
      <c r="C134" s="62"/>
      <c r="D134" s="62"/>
      <c r="E134" s="62"/>
      <c r="F134" s="63"/>
      <c r="G134" s="38">
        <f>SUM(G74:G133)</f>
        <v>72462.65724000002</v>
      </c>
    </row>
    <row r="135" spans="1:3" ht="12.75" customHeight="1">
      <c r="A135" s="44"/>
      <c r="B135" s="2"/>
      <c r="C135" s="2"/>
    </row>
    <row r="136" ht="13.5" thickBot="1"/>
    <row r="137" spans="1:7" ht="48" customHeight="1" thickBot="1">
      <c r="A137" s="64" t="s">
        <v>334</v>
      </c>
      <c r="B137" s="65"/>
      <c r="C137" s="65"/>
      <c r="D137" s="65"/>
      <c r="E137" s="65"/>
      <c r="F137" s="65"/>
      <c r="G137" s="66"/>
    </row>
    <row r="138" spans="1:7" ht="44.25" customHeight="1">
      <c r="A138" s="3" t="s">
        <v>291</v>
      </c>
      <c r="B138" s="4" t="s">
        <v>0</v>
      </c>
      <c r="C138" s="4" t="s">
        <v>292</v>
      </c>
      <c r="D138" s="5" t="s">
        <v>1</v>
      </c>
      <c r="E138" s="5" t="s">
        <v>290</v>
      </c>
      <c r="F138" s="5" t="s">
        <v>293</v>
      </c>
      <c r="G138" s="6" t="s">
        <v>294</v>
      </c>
    </row>
    <row r="139" spans="1:7" ht="12" customHeight="1">
      <c r="A139" s="16"/>
      <c r="B139" s="16"/>
      <c r="C139" s="16"/>
      <c r="D139" s="16"/>
      <c r="E139" s="16"/>
      <c r="F139" s="16"/>
      <c r="G139" s="16"/>
    </row>
    <row r="140" spans="1:7" ht="12.75">
      <c r="A140" s="26"/>
      <c r="B140" s="32"/>
      <c r="C140" s="27" t="s">
        <v>332</v>
      </c>
      <c r="D140" s="28"/>
      <c r="E140" s="29"/>
      <c r="F140" s="30"/>
      <c r="G140" s="31"/>
    </row>
    <row r="141" spans="1:7" ht="108">
      <c r="A141" s="39">
        <v>1</v>
      </c>
      <c r="B141" s="39" t="s">
        <v>149</v>
      </c>
      <c r="C141" s="24" t="s">
        <v>150</v>
      </c>
      <c r="D141" s="20" t="s">
        <v>81</v>
      </c>
      <c r="E141" s="20">
        <v>4</v>
      </c>
      <c r="F141" s="21">
        <v>1881.04</v>
      </c>
      <c r="G141" s="21">
        <v>7524.16</v>
      </c>
    </row>
    <row r="142" spans="1:7" ht="48">
      <c r="A142" s="39">
        <f>A141+1</f>
        <v>2</v>
      </c>
      <c r="B142" s="39" t="s">
        <v>151</v>
      </c>
      <c r="C142" s="24" t="s">
        <v>152</v>
      </c>
      <c r="D142" s="20" t="s">
        <v>81</v>
      </c>
      <c r="E142" s="20">
        <v>4</v>
      </c>
      <c r="F142" s="21">
        <v>458</v>
      </c>
      <c r="G142" s="21">
        <v>1832</v>
      </c>
    </row>
    <row r="143" spans="1:7" ht="60">
      <c r="A143" s="39">
        <f aca="true" t="shared" si="11" ref="A143:A153">A142+1</f>
        <v>3</v>
      </c>
      <c r="B143" s="39" t="s">
        <v>153</v>
      </c>
      <c r="C143" s="24" t="s">
        <v>154</v>
      </c>
      <c r="D143" s="20" t="s">
        <v>81</v>
      </c>
      <c r="E143" s="20">
        <v>4</v>
      </c>
      <c r="F143" s="21">
        <v>313.72</v>
      </c>
      <c r="G143" s="21">
        <v>1254.88</v>
      </c>
    </row>
    <row r="144" spans="1:7" ht="36">
      <c r="A144" s="39">
        <f t="shared" si="11"/>
        <v>4</v>
      </c>
      <c r="B144" s="39" t="s">
        <v>155</v>
      </c>
      <c r="C144" s="24" t="s">
        <v>156</v>
      </c>
      <c r="D144" s="20" t="s">
        <v>81</v>
      </c>
      <c r="E144" s="20">
        <v>4</v>
      </c>
      <c r="F144" s="21">
        <v>118.21</v>
      </c>
      <c r="G144" s="21">
        <v>472.84</v>
      </c>
    </row>
    <row r="145" spans="1:7" ht="24">
      <c r="A145" s="39">
        <f t="shared" si="11"/>
        <v>5</v>
      </c>
      <c r="B145" s="39" t="s">
        <v>157</v>
      </c>
      <c r="C145" s="24" t="s">
        <v>158</v>
      </c>
      <c r="D145" s="20" t="s">
        <v>81</v>
      </c>
      <c r="E145" s="20">
        <v>8</v>
      </c>
      <c r="F145" s="21">
        <v>49.59</v>
      </c>
      <c r="G145" s="21">
        <v>396.72</v>
      </c>
    </row>
    <row r="146" spans="1:7" ht="36">
      <c r="A146" s="39">
        <f t="shared" si="11"/>
        <v>6</v>
      </c>
      <c r="B146" s="39" t="s">
        <v>159</v>
      </c>
      <c r="C146" s="24" t="s">
        <v>160</v>
      </c>
      <c r="D146" s="20" t="s">
        <v>81</v>
      </c>
      <c r="E146" s="20">
        <v>4</v>
      </c>
      <c r="F146" s="21">
        <v>65.78</v>
      </c>
      <c r="G146" s="21">
        <v>263.12</v>
      </c>
    </row>
    <row r="147" spans="1:7" ht="24">
      <c r="A147" s="39">
        <f t="shared" si="11"/>
        <v>7</v>
      </c>
      <c r="B147" s="39" t="s">
        <v>161</v>
      </c>
      <c r="C147" s="24" t="s">
        <v>162</v>
      </c>
      <c r="D147" s="20" t="s">
        <v>81</v>
      </c>
      <c r="E147" s="20">
        <v>4</v>
      </c>
      <c r="F147" s="21">
        <v>149.27</v>
      </c>
      <c r="G147" s="21">
        <v>597.08</v>
      </c>
    </row>
    <row r="148" spans="1:7" ht="24">
      <c r="A148" s="39">
        <f t="shared" si="11"/>
        <v>8</v>
      </c>
      <c r="B148" s="39" t="s">
        <v>163</v>
      </c>
      <c r="C148" s="24" t="s">
        <v>164</v>
      </c>
      <c r="D148" s="20" t="s">
        <v>81</v>
      </c>
      <c r="E148" s="20">
        <v>4</v>
      </c>
      <c r="F148" s="21">
        <v>60.72</v>
      </c>
      <c r="G148" s="21">
        <v>242.88</v>
      </c>
    </row>
    <row r="149" spans="1:7" ht="36">
      <c r="A149" s="39">
        <f t="shared" si="11"/>
        <v>9</v>
      </c>
      <c r="B149" s="39" t="s">
        <v>165</v>
      </c>
      <c r="C149" s="24" t="s">
        <v>166</v>
      </c>
      <c r="D149" s="20" t="s">
        <v>81</v>
      </c>
      <c r="E149" s="20">
        <v>4</v>
      </c>
      <c r="F149" s="21">
        <v>38.12</v>
      </c>
      <c r="G149" s="21">
        <v>152.48</v>
      </c>
    </row>
    <row r="150" spans="1:7" ht="24">
      <c r="A150" s="39">
        <f t="shared" si="11"/>
        <v>10</v>
      </c>
      <c r="B150" s="39" t="s">
        <v>167</v>
      </c>
      <c r="C150" s="24" t="s">
        <v>168</v>
      </c>
      <c r="D150" s="20" t="s">
        <v>81</v>
      </c>
      <c r="E150" s="20">
        <v>4</v>
      </c>
      <c r="F150" s="21">
        <v>88.16</v>
      </c>
      <c r="G150" s="21">
        <v>352.64</v>
      </c>
    </row>
    <row r="151" spans="1:7" ht="24">
      <c r="A151" s="39">
        <f t="shared" si="11"/>
        <v>11</v>
      </c>
      <c r="B151" s="39" t="s">
        <v>169</v>
      </c>
      <c r="C151" s="24" t="s">
        <v>170</v>
      </c>
      <c r="D151" s="20" t="s">
        <v>81</v>
      </c>
      <c r="E151" s="20">
        <v>4</v>
      </c>
      <c r="F151" s="21">
        <v>139.02</v>
      </c>
      <c r="G151" s="21">
        <v>556.08</v>
      </c>
    </row>
    <row r="152" spans="1:7" ht="24">
      <c r="A152" s="39">
        <f t="shared" si="11"/>
        <v>12</v>
      </c>
      <c r="B152" s="39" t="s">
        <v>171</v>
      </c>
      <c r="C152" s="24" t="s">
        <v>172</v>
      </c>
      <c r="D152" s="20" t="s">
        <v>81</v>
      </c>
      <c r="E152" s="20">
        <v>4</v>
      </c>
      <c r="F152" s="21">
        <v>185.96</v>
      </c>
      <c r="G152" s="21">
        <v>743.85</v>
      </c>
    </row>
    <row r="153" spans="1:7" ht="12.75">
      <c r="A153" s="39">
        <f t="shared" si="11"/>
        <v>13</v>
      </c>
      <c r="B153" s="39" t="s">
        <v>173</v>
      </c>
      <c r="C153" s="24" t="s">
        <v>174</v>
      </c>
      <c r="D153" s="20" t="s">
        <v>52</v>
      </c>
      <c r="E153" s="20">
        <v>8</v>
      </c>
      <c r="F153" s="21">
        <v>30.2</v>
      </c>
      <c r="G153" s="21">
        <v>241.6</v>
      </c>
    </row>
    <row r="154" spans="1:7" ht="12" customHeight="1">
      <c r="A154" s="45"/>
      <c r="B154" s="17"/>
      <c r="C154" s="17"/>
      <c r="D154" s="17"/>
      <c r="E154" s="17"/>
      <c r="F154" s="17"/>
      <c r="G154" s="17"/>
    </row>
    <row r="155" spans="1:7" ht="12.75">
      <c r="A155" s="42"/>
      <c r="B155" s="32"/>
      <c r="C155" s="27" t="s">
        <v>284</v>
      </c>
      <c r="D155" s="28"/>
      <c r="E155" s="29"/>
      <c r="F155" s="30"/>
      <c r="G155" s="31"/>
    </row>
    <row r="156" spans="1:7" ht="12.75">
      <c r="A156" s="39">
        <v>1</v>
      </c>
      <c r="B156" s="39" t="str">
        <f>CONCATENATE("NP",A156)</f>
        <v>NP1</v>
      </c>
      <c r="C156" s="24" t="s">
        <v>19</v>
      </c>
      <c r="D156" s="20" t="s">
        <v>289</v>
      </c>
      <c r="E156" s="20">
        <v>1</v>
      </c>
      <c r="F156" s="21">
        <v>600</v>
      </c>
      <c r="G156" s="21">
        <f aca="true" t="shared" si="12" ref="G156:G173">(F156*E156)</f>
        <v>600</v>
      </c>
    </row>
    <row r="157" spans="1:7" ht="12.75">
      <c r="A157" s="39">
        <f aca="true" t="shared" si="13" ref="A157:A162">A156+1</f>
        <v>2</v>
      </c>
      <c r="B157" s="39" t="str">
        <f aca="true" t="shared" si="14" ref="B157:B191">CONCATENATE("NP",A157)</f>
        <v>NP2</v>
      </c>
      <c r="C157" s="24" t="s">
        <v>18</v>
      </c>
      <c r="D157" s="20" t="s">
        <v>289</v>
      </c>
      <c r="E157" s="20">
        <v>1</v>
      </c>
      <c r="F157" s="21">
        <v>2500</v>
      </c>
      <c r="G157" s="21">
        <f t="shared" si="12"/>
        <v>2500</v>
      </c>
    </row>
    <row r="158" spans="1:7" ht="12.75">
      <c r="A158" s="39">
        <f t="shared" si="13"/>
        <v>3</v>
      </c>
      <c r="B158" s="39" t="str">
        <f t="shared" si="14"/>
        <v>NP3</v>
      </c>
      <c r="C158" s="24" t="s">
        <v>20</v>
      </c>
      <c r="D158" s="20" t="s">
        <v>289</v>
      </c>
      <c r="E158" s="20">
        <v>1</v>
      </c>
      <c r="F158" s="21">
        <v>1250</v>
      </c>
      <c r="G158" s="21">
        <f t="shared" si="12"/>
        <v>1250</v>
      </c>
    </row>
    <row r="159" spans="1:7" ht="12.75">
      <c r="A159" s="39">
        <f t="shared" si="13"/>
        <v>4</v>
      </c>
      <c r="B159" s="39" t="str">
        <f t="shared" si="14"/>
        <v>NP4</v>
      </c>
      <c r="C159" s="24" t="s">
        <v>21</v>
      </c>
      <c r="D159" s="20" t="s">
        <v>289</v>
      </c>
      <c r="E159" s="20">
        <v>1</v>
      </c>
      <c r="F159" s="21">
        <v>13500</v>
      </c>
      <c r="G159" s="21">
        <f>(F159*E159)</f>
        <v>13500</v>
      </c>
    </row>
    <row r="160" spans="1:7" ht="12.75">
      <c r="A160" s="39">
        <f t="shared" si="13"/>
        <v>5</v>
      </c>
      <c r="B160" s="39" t="str">
        <f t="shared" si="14"/>
        <v>NP5</v>
      </c>
      <c r="C160" s="24" t="s">
        <v>22</v>
      </c>
      <c r="D160" s="20" t="s">
        <v>289</v>
      </c>
      <c r="E160" s="20">
        <v>1</v>
      </c>
      <c r="F160" s="21">
        <v>300</v>
      </c>
      <c r="G160" s="21">
        <f t="shared" si="12"/>
        <v>300</v>
      </c>
    </row>
    <row r="161" spans="1:7" ht="12.75">
      <c r="A161" s="39">
        <f t="shared" si="13"/>
        <v>6</v>
      </c>
      <c r="B161" s="39" t="str">
        <f t="shared" si="14"/>
        <v>NP6</v>
      </c>
      <c r="C161" s="24" t="s">
        <v>23</v>
      </c>
      <c r="D161" s="20" t="s">
        <v>289</v>
      </c>
      <c r="E161" s="20">
        <v>2</v>
      </c>
      <c r="F161" s="21">
        <v>2250</v>
      </c>
      <c r="G161" s="21">
        <f t="shared" si="12"/>
        <v>4500</v>
      </c>
    </row>
    <row r="162" spans="1:7" ht="24">
      <c r="A162" s="39">
        <f t="shared" si="13"/>
        <v>7</v>
      </c>
      <c r="B162" s="39" t="str">
        <f t="shared" si="14"/>
        <v>NP7</v>
      </c>
      <c r="C162" s="24" t="s">
        <v>24</v>
      </c>
      <c r="D162" s="20" t="s">
        <v>289</v>
      </c>
      <c r="E162" s="20">
        <v>1</v>
      </c>
      <c r="F162" s="21">
        <v>19000</v>
      </c>
      <c r="G162" s="21">
        <f t="shared" si="12"/>
        <v>19000</v>
      </c>
    </row>
    <row r="163" spans="1:7" ht="12.75">
      <c r="A163" s="42"/>
      <c r="B163" s="32"/>
      <c r="C163" s="27" t="s">
        <v>27</v>
      </c>
      <c r="D163" s="28"/>
      <c r="E163" s="29"/>
      <c r="F163" s="30"/>
      <c r="G163" s="31"/>
    </row>
    <row r="164" spans="1:7" ht="12.75">
      <c r="A164" s="39">
        <f>A162+1</f>
        <v>8</v>
      </c>
      <c r="B164" s="39" t="str">
        <f t="shared" si="14"/>
        <v>NP8</v>
      </c>
      <c r="C164" s="24" t="s">
        <v>25</v>
      </c>
      <c r="D164" s="20" t="s">
        <v>289</v>
      </c>
      <c r="E164" s="20">
        <v>2</v>
      </c>
      <c r="F164" s="21">
        <v>2150</v>
      </c>
      <c r="G164" s="21">
        <f t="shared" si="12"/>
        <v>4300</v>
      </c>
    </row>
    <row r="165" spans="1:7" ht="12.75">
      <c r="A165" s="39">
        <f>A164+1</f>
        <v>9</v>
      </c>
      <c r="B165" s="39" t="str">
        <f t="shared" si="14"/>
        <v>NP9</v>
      </c>
      <c r="C165" s="24" t="s">
        <v>26</v>
      </c>
      <c r="D165" s="20" t="s">
        <v>289</v>
      </c>
      <c r="E165" s="20">
        <v>1</v>
      </c>
      <c r="F165" s="21">
        <v>300</v>
      </c>
      <c r="G165" s="21">
        <f t="shared" si="12"/>
        <v>300</v>
      </c>
    </row>
    <row r="166" spans="1:7" ht="12.75">
      <c r="A166" s="42"/>
      <c r="B166" s="32"/>
      <c r="C166" s="27" t="s">
        <v>283</v>
      </c>
      <c r="D166" s="28"/>
      <c r="E166" s="29"/>
      <c r="F166" s="30"/>
      <c r="G166" s="31"/>
    </row>
    <row r="167" spans="1:7" ht="13.5" customHeight="1">
      <c r="A167" s="39">
        <f>A165+1</f>
        <v>10</v>
      </c>
      <c r="B167" s="39" t="str">
        <f t="shared" si="14"/>
        <v>NP10</v>
      </c>
      <c r="C167" s="19" t="s">
        <v>296</v>
      </c>
      <c r="D167" s="20"/>
      <c r="E167" s="20"/>
      <c r="F167" s="21"/>
      <c r="G167" s="21"/>
    </row>
    <row r="168" spans="1:7" ht="24">
      <c r="A168" s="39">
        <f>A167+1</f>
        <v>11</v>
      </c>
      <c r="B168" s="39" t="str">
        <f t="shared" si="14"/>
        <v>NP11</v>
      </c>
      <c r="C168" s="24" t="s">
        <v>28</v>
      </c>
      <c r="D168" s="20" t="s">
        <v>289</v>
      </c>
      <c r="E168" s="20">
        <v>1</v>
      </c>
      <c r="F168" s="21">
        <v>78000</v>
      </c>
      <c r="G168" s="21">
        <f t="shared" si="12"/>
        <v>78000</v>
      </c>
    </row>
    <row r="169" spans="1:7" ht="12.75">
      <c r="A169" s="39">
        <f>A168+1</f>
        <v>12</v>
      </c>
      <c r="B169" s="39" t="str">
        <f t="shared" si="14"/>
        <v>NP12</v>
      </c>
      <c r="C169" s="24" t="s">
        <v>30</v>
      </c>
      <c r="D169" s="20" t="s">
        <v>289</v>
      </c>
      <c r="E169" s="20">
        <v>1</v>
      </c>
      <c r="F169" s="21">
        <v>1500</v>
      </c>
      <c r="G169" s="21">
        <f t="shared" si="12"/>
        <v>1500</v>
      </c>
    </row>
    <row r="170" spans="1:7" ht="12.75">
      <c r="A170" s="39">
        <f>A169+1</f>
        <v>13</v>
      </c>
      <c r="B170" s="39" t="str">
        <f t="shared" si="14"/>
        <v>NP13</v>
      </c>
      <c r="C170" s="24" t="s">
        <v>29</v>
      </c>
      <c r="D170" s="20" t="s">
        <v>289</v>
      </c>
      <c r="E170" s="20">
        <v>1</v>
      </c>
      <c r="F170" s="21">
        <v>2100</v>
      </c>
      <c r="G170" s="21">
        <f t="shared" si="12"/>
        <v>2100</v>
      </c>
    </row>
    <row r="171" spans="1:7" ht="12.75">
      <c r="A171" s="39">
        <f>A170+1</f>
        <v>14</v>
      </c>
      <c r="B171" s="39" t="str">
        <f t="shared" si="14"/>
        <v>NP14</v>
      </c>
      <c r="C171" s="24" t="s">
        <v>31</v>
      </c>
      <c r="D171" s="20" t="s">
        <v>289</v>
      </c>
      <c r="E171" s="20">
        <v>1</v>
      </c>
      <c r="F171" s="21">
        <v>750</v>
      </c>
      <c r="G171" s="21">
        <f t="shared" si="12"/>
        <v>750</v>
      </c>
    </row>
    <row r="172" spans="1:7" ht="25.5">
      <c r="A172" s="42"/>
      <c r="B172" s="32"/>
      <c r="C172" s="27" t="s">
        <v>287</v>
      </c>
      <c r="D172" s="28"/>
      <c r="E172" s="29"/>
      <c r="F172" s="30"/>
      <c r="G172" s="31"/>
    </row>
    <row r="173" spans="1:7" ht="12.75">
      <c r="A173" s="39">
        <f>A171+1</f>
        <v>15</v>
      </c>
      <c r="B173" s="39" t="str">
        <f t="shared" si="14"/>
        <v>NP15</v>
      </c>
      <c r="C173" s="24" t="s">
        <v>33</v>
      </c>
      <c r="D173" s="20" t="s">
        <v>289</v>
      </c>
      <c r="E173" s="20">
        <v>1</v>
      </c>
      <c r="F173" s="21">
        <v>5350</v>
      </c>
      <c r="G173" s="21">
        <f t="shared" si="12"/>
        <v>5350</v>
      </c>
    </row>
    <row r="174" spans="1:7" ht="12.75">
      <c r="A174" s="42"/>
      <c r="B174" s="32"/>
      <c r="C174" s="27" t="s">
        <v>32</v>
      </c>
      <c r="D174" s="28"/>
      <c r="E174" s="29"/>
      <c r="F174" s="30"/>
      <c r="G174" s="31"/>
    </row>
    <row r="175" spans="1:7" ht="24">
      <c r="A175" s="39">
        <f>A173+1</f>
        <v>16</v>
      </c>
      <c r="B175" s="39" t="str">
        <f t="shared" si="14"/>
        <v>NP16</v>
      </c>
      <c r="C175" s="24" t="s">
        <v>34</v>
      </c>
      <c r="D175" s="20" t="s">
        <v>289</v>
      </c>
      <c r="E175" s="20">
        <v>1</v>
      </c>
      <c r="F175" s="21">
        <v>30000</v>
      </c>
      <c r="G175" s="21">
        <f>(F175*E175)</f>
        <v>30000</v>
      </c>
    </row>
    <row r="176" spans="1:7" ht="12" customHeight="1">
      <c r="A176" s="39"/>
      <c r="B176" s="39"/>
      <c r="C176" s="22"/>
      <c r="D176" s="20"/>
      <c r="E176" s="20"/>
      <c r="F176" s="21"/>
      <c r="G176" s="21"/>
    </row>
    <row r="177" spans="1:7" ht="38.25">
      <c r="A177" s="42"/>
      <c r="B177" s="32"/>
      <c r="C177" s="27" t="s">
        <v>288</v>
      </c>
      <c r="D177" s="28"/>
      <c r="E177" s="29"/>
      <c r="F177" s="30"/>
      <c r="G177" s="31"/>
    </row>
    <row r="178" spans="1:7" ht="12.75">
      <c r="A178" s="39">
        <f>A175+1</f>
        <v>17</v>
      </c>
      <c r="B178" s="39" t="str">
        <f t="shared" si="14"/>
        <v>NP17</v>
      </c>
      <c r="C178" s="24" t="s">
        <v>35</v>
      </c>
      <c r="D178" s="20" t="s">
        <v>289</v>
      </c>
      <c r="E178" s="20">
        <v>1</v>
      </c>
      <c r="F178" s="21">
        <v>70000</v>
      </c>
      <c r="G178" s="21">
        <f>(F178*E178)</f>
        <v>70000</v>
      </c>
    </row>
    <row r="179" spans="1:7" ht="12.75">
      <c r="A179" s="39">
        <f>A178+1</f>
        <v>18</v>
      </c>
      <c r="B179" s="39" t="str">
        <f t="shared" si="14"/>
        <v>NP18</v>
      </c>
      <c r="C179" s="24" t="s">
        <v>38</v>
      </c>
      <c r="D179" s="20" t="s">
        <v>289</v>
      </c>
      <c r="E179" s="20">
        <v>28</v>
      </c>
      <c r="F179" s="21">
        <v>300</v>
      </c>
      <c r="G179" s="21">
        <f>F179*E179</f>
        <v>8400</v>
      </c>
    </row>
    <row r="180" spans="1:7" ht="12.75">
      <c r="A180" s="39">
        <f>A179+1</f>
        <v>19</v>
      </c>
      <c r="B180" s="39" t="str">
        <f t="shared" si="14"/>
        <v>NP19</v>
      </c>
      <c r="C180" s="24" t="s">
        <v>37</v>
      </c>
      <c r="D180" s="20" t="s">
        <v>289</v>
      </c>
      <c r="E180" s="20">
        <v>28</v>
      </c>
      <c r="F180" s="21">
        <v>125</v>
      </c>
      <c r="G180" s="21">
        <f>(F180*E180)</f>
        <v>3500</v>
      </c>
    </row>
    <row r="181" spans="1:7" ht="12.75">
      <c r="A181" s="39">
        <f>A180+1</f>
        <v>20</v>
      </c>
      <c r="B181" s="39" t="str">
        <f t="shared" si="14"/>
        <v>NP20</v>
      </c>
      <c r="C181" s="24" t="s">
        <v>36</v>
      </c>
      <c r="D181" s="20" t="s">
        <v>289</v>
      </c>
      <c r="E181" s="20">
        <v>38</v>
      </c>
      <c r="F181" s="21">
        <v>125</v>
      </c>
      <c r="G181" s="21">
        <f>(F181*E181)</f>
        <v>4750</v>
      </c>
    </row>
    <row r="182" spans="1:7" ht="12" customHeight="1">
      <c r="A182" s="39"/>
      <c r="B182" s="39"/>
      <c r="C182" s="19"/>
      <c r="D182" s="20"/>
      <c r="E182" s="20"/>
      <c r="F182" s="21"/>
      <c r="G182" s="21"/>
    </row>
    <row r="183" spans="1:7" ht="12.75">
      <c r="A183" s="42"/>
      <c r="B183" s="32"/>
      <c r="C183" s="27" t="s">
        <v>285</v>
      </c>
      <c r="D183" s="28"/>
      <c r="E183" s="29"/>
      <c r="F183" s="30"/>
      <c r="G183" s="31"/>
    </row>
    <row r="184" spans="1:7" ht="12.75">
      <c r="A184" s="39">
        <f>A180+1</f>
        <v>20</v>
      </c>
      <c r="B184" s="39" t="str">
        <f t="shared" si="14"/>
        <v>NP20</v>
      </c>
      <c r="C184" s="24" t="s">
        <v>39</v>
      </c>
      <c r="D184" s="20" t="s">
        <v>289</v>
      </c>
      <c r="E184" s="20">
        <v>28</v>
      </c>
      <c r="F184" s="21">
        <v>90</v>
      </c>
      <c r="G184" s="21">
        <f>(F184*E184)</f>
        <v>2520</v>
      </c>
    </row>
    <row r="185" spans="1:7" ht="12" customHeight="1">
      <c r="A185" s="39"/>
      <c r="B185" s="39"/>
      <c r="C185" s="19"/>
      <c r="D185" s="20"/>
      <c r="E185" s="20"/>
      <c r="F185" s="21"/>
      <c r="G185" s="21"/>
    </row>
    <row r="186" spans="1:7" ht="38.25">
      <c r="A186" s="42"/>
      <c r="B186" s="32"/>
      <c r="C186" s="27" t="s">
        <v>286</v>
      </c>
      <c r="D186" s="28"/>
      <c r="E186" s="29"/>
      <c r="F186" s="30"/>
      <c r="G186" s="31"/>
    </row>
    <row r="187" spans="1:7" ht="24">
      <c r="A187" s="39">
        <f>A184+1</f>
        <v>21</v>
      </c>
      <c r="B187" s="39" t="str">
        <f t="shared" si="14"/>
        <v>NP21</v>
      </c>
      <c r="C187" s="24" t="s">
        <v>40</v>
      </c>
      <c r="D187" s="20" t="s">
        <v>289</v>
      </c>
      <c r="E187" s="20">
        <v>1</v>
      </c>
      <c r="F187" s="21">
        <v>6000</v>
      </c>
      <c r="G187" s="21">
        <f>(F187*E187)</f>
        <v>6000</v>
      </c>
    </row>
    <row r="188" spans="1:7" ht="24">
      <c r="A188" s="39">
        <f>A187+1</f>
        <v>22</v>
      </c>
      <c r="B188" s="39" t="str">
        <f t="shared" si="14"/>
        <v>NP22</v>
      </c>
      <c r="C188" s="24" t="s">
        <v>43</v>
      </c>
      <c r="D188" s="20" t="s">
        <v>289</v>
      </c>
      <c r="E188" s="20">
        <v>1</v>
      </c>
      <c r="F188" s="21">
        <v>2000</v>
      </c>
      <c r="G188" s="21">
        <f>(F188*E188)</f>
        <v>2000</v>
      </c>
    </row>
    <row r="189" spans="1:7" ht="36">
      <c r="A189" s="39">
        <f>A188+1</f>
        <v>23</v>
      </c>
      <c r="B189" s="39" t="str">
        <f t="shared" si="14"/>
        <v>NP23</v>
      </c>
      <c r="C189" s="24" t="s">
        <v>41</v>
      </c>
      <c r="D189" s="20" t="s">
        <v>289</v>
      </c>
      <c r="E189" s="20">
        <v>1</v>
      </c>
      <c r="F189" s="21">
        <v>3000</v>
      </c>
      <c r="G189" s="21">
        <f>(F189*E189)</f>
        <v>3000</v>
      </c>
    </row>
    <row r="190" spans="1:7" ht="24">
      <c r="A190" s="39">
        <f>A189+1</f>
        <v>24</v>
      </c>
      <c r="B190" s="39" t="str">
        <f t="shared" si="14"/>
        <v>NP24</v>
      </c>
      <c r="C190" s="24" t="s">
        <v>42</v>
      </c>
      <c r="D190" s="20" t="s">
        <v>289</v>
      </c>
      <c r="E190" s="20">
        <v>1</v>
      </c>
      <c r="F190" s="21">
        <v>2000</v>
      </c>
      <c r="G190" s="21">
        <f>(F190*E190)</f>
        <v>2000</v>
      </c>
    </row>
    <row r="191" spans="1:7" ht="24">
      <c r="A191" s="39">
        <f>A190+1</f>
        <v>25</v>
      </c>
      <c r="B191" s="39" t="str">
        <f t="shared" si="14"/>
        <v>NP25</v>
      </c>
      <c r="C191" s="24" t="s">
        <v>44</v>
      </c>
      <c r="D191" s="20" t="s">
        <v>289</v>
      </c>
      <c r="E191" s="20">
        <v>18</v>
      </c>
      <c r="F191" s="21">
        <v>200</v>
      </c>
      <c r="G191" s="21">
        <f>(F191*E191)</f>
        <v>3600</v>
      </c>
    </row>
    <row r="192" spans="1:7" ht="12.75">
      <c r="A192" s="39"/>
      <c r="B192" s="39"/>
      <c r="C192" s="24"/>
      <c r="D192" s="20"/>
      <c r="E192" s="20"/>
      <c r="F192" s="21"/>
      <c r="G192" s="21"/>
    </row>
    <row r="193" spans="1:7" ht="12.75">
      <c r="A193" s="42"/>
      <c r="B193" s="32"/>
      <c r="C193" s="27" t="s">
        <v>331</v>
      </c>
      <c r="D193" s="28"/>
      <c r="E193" s="29"/>
      <c r="F193" s="30"/>
      <c r="G193" s="31"/>
    </row>
    <row r="194" spans="1:7" ht="12.75">
      <c r="A194" s="39">
        <f>A191+1</f>
        <v>26</v>
      </c>
      <c r="B194" s="39" t="str">
        <f>CONCATENATE("NP",A194)</f>
        <v>NP26</v>
      </c>
      <c r="C194" s="24" t="s">
        <v>331</v>
      </c>
      <c r="D194" s="20" t="s">
        <v>289</v>
      </c>
      <c r="E194" s="20">
        <v>1</v>
      </c>
      <c r="F194" s="21">
        <v>1500</v>
      </c>
      <c r="G194" s="21">
        <f>(F194*E194)</f>
        <v>1500</v>
      </c>
    </row>
    <row r="195" spans="1:7" ht="12" customHeight="1">
      <c r="A195" s="39"/>
      <c r="B195" s="39"/>
      <c r="C195" s="19"/>
      <c r="D195" s="20"/>
      <c r="E195" s="20"/>
      <c r="F195" s="21"/>
      <c r="G195" s="21"/>
    </row>
    <row r="196" spans="1:7" ht="12.75">
      <c r="A196" s="42"/>
      <c r="B196" s="32"/>
      <c r="C196" s="27" t="s">
        <v>45</v>
      </c>
      <c r="D196" s="28"/>
      <c r="E196" s="29"/>
      <c r="F196" s="30"/>
      <c r="G196" s="31"/>
    </row>
    <row r="197" spans="1:7" ht="36">
      <c r="A197" s="39">
        <f>A194+1</f>
        <v>27</v>
      </c>
      <c r="B197" s="39"/>
      <c r="C197" s="24" t="s">
        <v>12</v>
      </c>
      <c r="D197" s="20" t="s">
        <v>289</v>
      </c>
      <c r="E197" s="20">
        <v>1</v>
      </c>
      <c r="F197" s="21"/>
      <c r="G197" s="67">
        <v>2000</v>
      </c>
    </row>
    <row r="198" spans="1:7" ht="24">
      <c r="A198" s="39">
        <f>A197+1</f>
        <v>28</v>
      </c>
      <c r="B198" s="39"/>
      <c r="C198" s="24" t="s">
        <v>13</v>
      </c>
      <c r="D198" s="20" t="s">
        <v>289</v>
      </c>
      <c r="E198" s="20">
        <v>1</v>
      </c>
      <c r="F198" s="21"/>
      <c r="G198" s="68"/>
    </row>
    <row r="199" spans="1:7" ht="48">
      <c r="A199" s="39">
        <f>A198+1</f>
        <v>29</v>
      </c>
      <c r="B199" s="39"/>
      <c r="C199" s="24" t="s">
        <v>14</v>
      </c>
      <c r="D199" s="20" t="s">
        <v>289</v>
      </c>
      <c r="E199" s="20">
        <v>1</v>
      </c>
      <c r="F199" s="21"/>
      <c r="G199" s="68"/>
    </row>
    <row r="200" spans="1:7" ht="39.75" customHeight="1">
      <c r="A200" s="39">
        <f>A199+1</f>
        <v>30</v>
      </c>
      <c r="B200" s="39"/>
      <c r="C200" s="24" t="s">
        <v>15</v>
      </c>
      <c r="D200" s="20" t="s">
        <v>289</v>
      </c>
      <c r="E200" s="20">
        <v>1</v>
      </c>
      <c r="F200" s="21"/>
      <c r="G200" s="69"/>
    </row>
    <row r="201" spans="1:7" ht="12.75">
      <c r="A201" s="39"/>
      <c r="B201" s="39"/>
      <c r="C201" s="18"/>
      <c r="D201" s="18"/>
      <c r="E201" s="18"/>
      <c r="F201" s="23"/>
      <c r="G201" s="23"/>
    </row>
    <row r="202" spans="1:7" ht="21.75" customHeight="1" thickBot="1">
      <c r="A202" s="43"/>
      <c r="B202" s="8"/>
      <c r="C202" s="9"/>
      <c r="D202" s="10"/>
      <c r="E202" s="11"/>
      <c r="F202" s="12"/>
      <c r="G202" s="13"/>
    </row>
    <row r="203" spans="1:7" ht="30" customHeight="1" thickBot="1">
      <c r="A203" s="61" t="s">
        <v>295</v>
      </c>
      <c r="B203" s="62"/>
      <c r="C203" s="62"/>
      <c r="D203" s="62"/>
      <c r="E203" s="62"/>
      <c r="F203" s="63"/>
      <c r="G203" s="38">
        <f>SUM(G141:G200)</f>
        <v>287850.33</v>
      </c>
    </row>
    <row r="204" ht="12" customHeight="1">
      <c r="A204" s="44"/>
    </row>
    <row r="205" ht="13.5" thickBot="1"/>
    <row r="206" spans="1:7" ht="48" customHeight="1" thickBot="1">
      <c r="A206" s="64" t="s">
        <v>335</v>
      </c>
      <c r="B206" s="65"/>
      <c r="C206" s="65"/>
      <c r="D206" s="65"/>
      <c r="E206" s="65"/>
      <c r="F206" s="65"/>
      <c r="G206" s="66"/>
    </row>
    <row r="207" spans="1:7" ht="44.25" customHeight="1">
      <c r="A207" s="3" t="s">
        <v>291</v>
      </c>
      <c r="B207" s="4" t="s">
        <v>0</v>
      </c>
      <c r="C207" s="4" t="s">
        <v>292</v>
      </c>
      <c r="D207" s="5" t="s">
        <v>1</v>
      </c>
      <c r="E207" s="5" t="s">
        <v>290</v>
      </c>
      <c r="F207" s="5" t="s">
        <v>293</v>
      </c>
      <c r="G207" s="6" t="s">
        <v>294</v>
      </c>
    </row>
    <row r="208" spans="1:7" ht="12" customHeight="1">
      <c r="A208" s="16"/>
      <c r="B208" s="16"/>
      <c r="C208" s="16"/>
      <c r="D208" s="16"/>
      <c r="E208" s="16"/>
      <c r="F208" s="16"/>
      <c r="G208" s="16"/>
    </row>
    <row r="209" spans="1:7" ht="12.75">
      <c r="A209" s="42"/>
      <c r="B209" s="32" t="s">
        <v>317</v>
      </c>
      <c r="C209" s="27" t="s">
        <v>175</v>
      </c>
      <c r="D209" s="28"/>
      <c r="E209" s="29"/>
      <c r="F209" s="30"/>
      <c r="G209" s="31"/>
    </row>
    <row r="210" spans="1:7" ht="24">
      <c r="A210" s="39">
        <v>1</v>
      </c>
      <c r="B210" s="39" t="s">
        <v>176</v>
      </c>
      <c r="C210" s="24" t="s">
        <v>177</v>
      </c>
      <c r="D210" s="20" t="s">
        <v>178</v>
      </c>
      <c r="E210" s="20">
        <v>4</v>
      </c>
      <c r="F210" s="21">
        <v>10.86</v>
      </c>
      <c r="G210" s="21">
        <v>43.44</v>
      </c>
    </row>
    <row r="211" spans="1:7" ht="36">
      <c r="A211" s="39">
        <f aca="true" t="shared" si="15" ref="A211:A216">A210+1</f>
        <v>2</v>
      </c>
      <c r="B211" s="39" t="s">
        <v>179</v>
      </c>
      <c r="C211" s="24" t="s">
        <v>180</v>
      </c>
      <c r="D211" s="20" t="s">
        <v>181</v>
      </c>
      <c r="E211" s="20">
        <v>1905</v>
      </c>
      <c r="F211" s="21">
        <v>0.11</v>
      </c>
      <c r="G211" s="21">
        <v>209.55</v>
      </c>
    </row>
    <row r="212" spans="1:7" ht="60">
      <c r="A212" s="39">
        <f t="shared" si="15"/>
        <v>3</v>
      </c>
      <c r="B212" s="39" t="s">
        <v>182</v>
      </c>
      <c r="C212" s="24" t="s">
        <v>183</v>
      </c>
      <c r="D212" s="20" t="s">
        <v>178</v>
      </c>
      <c r="E212" s="20">
        <v>4</v>
      </c>
      <c r="F212" s="21">
        <v>610.87</v>
      </c>
      <c r="G212" s="21">
        <v>2443.48</v>
      </c>
    </row>
    <row r="213" spans="1:7" ht="36">
      <c r="A213" s="39">
        <f t="shared" si="15"/>
        <v>4</v>
      </c>
      <c r="B213" s="39" t="s">
        <v>184</v>
      </c>
      <c r="C213" s="24" t="s">
        <v>185</v>
      </c>
      <c r="D213" s="20" t="s">
        <v>81</v>
      </c>
      <c r="E213" s="20">
        <v>8</v>
      </c>
      <c r="F213" s="21">
        <v>5.63</v>
      </c>
      <c r="G213" s="21">
        <v>1576.4</v>
      </c>
    </row>
    <row r="214" spans="1:7" ht="36">
      <c r="A214" s="39">
        <f t="shared" si="15"/>
        <v>5</v>
      </c>
      <c r="B214" s="39" t="s">
        <v>82</v>
      </c>
      <c r="C214" s="24" t="s">
        <v>186</v>
      </c>
      <c r="D214" s="20" t="s">
        <v>81</v>
      </c>
      <c r="E214" s="20">
        <v>4</v>
      </c>
      <c r="F214" s="21">
        <v>57.87</v>
      </c>
      <c r="G214" s="21">
        <v>231.48</v>
      </c>
    </row>
    <row r="215" spans="1:7" ht="12.75">
      <c r="A215" s="39">
        <f t="shared" si="15"/>
        <v>6</v>
      </c>
      <c r="B215" s="39" t="s">
        <v>187</v>
      </c>
      <c r="C215" s="24" t="s">
        <v>188</v>
      </c>
      <c r="D215" s="20" t="s">
        <v>52</v>
      </c>
      <c r="E215" s="20">
        <v>8</v>
      </c>
      <c r="F215" s="21">
        <v>32.33</v>
      </c>
      <c r="G215" s="21">
        <v>258.64</v>
      </c>
    </row>
    <row r="216" spans="1:7" ht="12.75">
      <c r="A216" s="39">
        <f t="shared" si="15"/>
        <v>7</v>
      </c>
      <c r="B216" s="39" t="s">
        <v>189</v>
      </c>
      <c r="C216" s="24" t="s">
        <v>190</v>
      </c>
      <c r="D216" s="20" t="s">
        <v>52</v>
      </c>
      <c r="E216" s="20">
        <v>8</v>
      </c>
      <c r="F216" s="21">
        <v>34.6</v>
      </c>
      <c r="G216" s="21">
        <v>276.8</v>
      </c>
    </row>
    <row r="217" spans="1:7" ht="12.75">
      <c r="A217" s="25"/>
      <c r="B217" s="40"/>
      <c r="C217" s="14"/>
      <c r="D217" s="14"/>
      <c r="E217" s="14"/>
      <c r="F217" s="15"/>
      <c r="G217" s="15"/>
    </row>
    <row r="218" spans="1:7" ht="21.75" customHeight="1" thickBot="1">
      <c r="A218" s="7"/>
      <c r="B218" s="8"/>
      <c r="C218" s="9"/>
      <c r="D218" s="10"/>
      <c r="E218" s="11"/>
      <c r="F218" s="12"/>
      <c r="G218" s="13"/>
    </row>
    <row r="219" spans="1:7" ht="30" customHeight="1" thickBot="1">
      <c r="A219" s="61" t="s">
        <v>295</v>
      </c>
      <c r="B219" s="62"/>
      <c r="C219" s="62"/>
      <c r="D219" s="62"/>
      <c r="E219" s="62"/>
      <c r="F219" s="63"/>
      <c r="G219" s="38">
        <f>SUM(G209:G217)</f>
        <v>5039.790000000001</v>
      </c>
    </row>
    <row r="220" spans="2:3" ht="12.75" customHeight="1" thickBot="1">
      <c r="B220" s="2"/>
      <c r="C220" s="2"/>
    </row>
    <row r="221" spans="1:7" ht="48" customHeight="1" thickBot="1">
      <c r="A221" s="64" t="s">
        <v>336</v>
      </c>
      <c r="B221" s="65"/>
      <c r="C221" s="65"/>
      <c r="D221" s="65"/>
      <c r="E221" s="65"/>
      <c r="F221" s="65"/>
      <c r="G221" s="66"/>
    </row>
    <row r="222" spans="1:7" ht="44.25" customHeight="1">
      <c r="A222" s="3" t="s">
        <v>291</v>
      </c>
      <c r="B222" s="4" t="s">
        <v>0</v>
      </c>
      <c r="C222" s="4" t="s">
        <v>292</v>
      </c>
      <c r="D222" s="5" t="s">
        <v>1</v>
      </c>
      <c r="E222" s="5" t="s">
        <v>290</v>
      </c>
      <c r="F222" s="5" t="s">
        <v>293</v>
      </c>
      <c r="G222" s="6" t="s">
        <v>294</v>
      </c>
    </row>
    <row r="223" spans="1:7" ht="12" customHeight="1">
      <c r="A223" s="16"/>
      <c r="B223" s="16"/>
      <c r="C223" s="16"/>
      <c r="D223" s="16"/>
      <c r="E223" s="16"/>
      <c r="F223" s="16"/>
      <c r="G223" s="16"/>
    </row>
    <row r="224" spans="1:7" ht="12.75">
      <c r="A224" s="26"/>
      <c r="B224" s="32"/>
      <c r="C224" s="27" t="s">
        <v>191</v>
      </c>
      <c r="D224" s="28"/>
      <c r="E224" s="29"/>
      <c r="F224" s="30"/>
      <c r="G224" s="31"/>
    </row>
    <row r="225" spans="1:7" ht="24">
      <c r="A225" s="39">
        <v>1</v>
      </c>
      <c r="B225" s="39" t="s">
        <v>192</v>
      </c>
      <c r="C225" s="24" t="s">
        <v>193</v>
      </c>
      <c r="D225" s="20" t="s">
        <v>81</v>
      </c>
      <c r="E225" s="20">
        <v>20</v>
      </c>
      <c r="F225" s="21">
        <v>7.03</v>
      </c>
      <c r="G225" s="21">
        <f>F225*E225</f>
        <v>140.6</v>
      </c>
    </row>
    <row r="226" spans="1:7" ht="24">
      <c r="A226" s="39">
        <f>A225+1</f>
        <v>2</v>
      </c>
      <c r="B226" s="39" t="s">
        <v>194</v>
      </c>
      <c r="C226" s="24" t="s">
        <v>195</v>
      </c>
      <c r="D226" s="20" t="s">
        <v>81</v>
      </c>
      <c r="E226" s="20">
        <v>15</v>
      </c>
      <c r="F226" s="21">
        <v>6.12</v>
      </c>
      <c r="G226" s="21">
        <f aca="true" t="shared" si="16" ref="G226:G264">F226*E226</f>
        <v>91.8</v>
      </c>
    </row>
    <row r="227" spans="1:7" ht="72">
      <c r="A227" s="39">
        <f aca="true" t="shared" si="17" ref="A227:A265">A226+1</f>
        <v>3</v>
      </c>
      <c r="B227" s="39" t="s">
        <v>196</v>
      </c>
      <c r="C227" s="24" t="s">
        <v>197</v>
      </c>
      <c r="D227" s="20" t="s">
        <v>81</v>
      </c>
      <c r="E227" s="20">
        <v>18</v>
      </c>
      <c r="F227" s="21">
        <v>64.98</v>
      </c>
      <c r="G227" s="21">
        <f t="shared" si="16"/>
        <v>1169.64</v>
      </c>
    </row>
    <row r="228" spans="1:7" ht="72">
      <c r="A228" s="39">
        <f t="shared" si="17"/>
        <v>4</v>
      </c>
      <c r="B228" s="39" t="s">
        <v>198</v>
      </c>
      <c r="C228" s="24" t="s">
        <v>199</v>
      </c>
      <c r="D228" s="20" t="s">
        <v>81</v>
      </c>
      <c r="E228" s="20">
        <v>10</v>
      </c>
      <c r="F228" s="21">
        <v>68.06</v>
      </c>
      <c r="G228" s="21">
        <f t="shared" si="16"/>
        <v>680.6</v>
      </c>
    </row>
    <row r="229" spans="1:7" ht="72">
      <c r="A229" s="39">
        <f t="shared" si="17"/>
        <v>5</v>
      </c>
      <c r="B229" s="39" t="s">
        <v>200</v>
      </c>
      <c r="C229" s="24" t="s">
        <v>201</v>
      </c>
      <c r="D229" s="20" t="s">
        <v>81</v>
      </c>
      <c r="E229" s="20">
        <v>6</v>
      </c>
      <c r="F229" s="21">
        <v>47.94</v>
      </c>
      <c r="G229" s="21">
        <f t="shared" si="16"/>
        <v>287.64</v>
      </c>
    </row>
    <row r="230" spans="1:7" ht="72">
      <c r="A230" s="39">
        <f t="shared" si="17"/>
        <v>6</v>
      </c>
      <c r="B230" s="39" t="s">
        <v>202</v>
      </c>
      <c r="C230" s="24" t="s">
        <v>203</v>
      </c>
      <c r="D230" s="20" t="s">
        <v>81</v>
      </c>
      <c r="E230" s="20">
        <v>10</v>
      </c>
      <c r="F230" s="21">
        <v>135.83</v>
      </c>
      <c r="G230" s="21">
        <f t="shared" si="16"/>
        <v>1358.3000000000002</v>
      </c>
    </row>
    <row r="231" spans="1:7" ht="24">
      <c r="A231" s="39">
        <f t="shared" si="17"/>
        <v>7</v>
      </c>
      <c r="B231" s="39" t="s">
        <v>204</v>
      </c>
      <c r="C231" s="24" t="s">
        <v>319</v>
      </c>
      <c r="D231" s="20"/>
      <c r="E231" s="20"/>
      <c r="F231" s="21"/>
      <c r="G231" s="21">
        <f t="shared" si="16"/>
        <v>0</v>
      </c>
    </row>
    <row r="232" spans="1:7" ht="12.75">
      <c r="A232" s="39">
        <f t="shared" si="17"/>
        <v>8</v>
      </c>
      <c r="B232" s="39" t="s">
        <v>205</v>
      </c>
      <c r="C232" s="24" t="s">
        <v>206</v>
      </c>
      <c r="D232" s="20" t="s">
        <v>81</v>
      </c>
      <c r="E232" s="20">
        <v>72</v>
      </c>
      <c r="F232" s="21">
        <v>2.48</v>
      </c>
      <c r="G232" s="21">
        <f t="shared" si="16"/>
        <v>178.56</v>
      </c>
    </row>
    <row r="233" spans="1:7" ht="12.75">
      <c r="A233" s="39">
        <f t="shared" si="17"/>
        <v>9</v>
      </c>
      <c r="B233" s="39" t="s">
        <v>207</v>
      </c>
      <c r="C233" s="24" t="s">
        <v>208</v>
      </c>
      <c r="D233" s="20" t="s">
        <v>81</v>
      </c>
      <c r="E233" s="20">
        <v>20</v>
      </c>
      <c r="F233" s="21">
        <v>2.65</v>
      </c>
      <c r="G233" s="21">
        <f t="shared" si="16"/>
        <v>53</v>
      </c>
    </row>
    <row r="234" spans="1:7" ht="84">
      <c r="A234" s="39">
        <f t="shared" si="17"/>
        <v>10</v>
      </c>
      <c r="B234" s="39" t="s">
        <v>209</v>
      </c>
      <c r="C234" s="24" t="s">
        <v>210</v>
      </c>
      <c r="D234" s="20"/>
      <c r="E234" s="20"/>
      <c r="F234" s="21"/>
      <c r="G234" s="21">
        <f t="shared" si="16"/>
        <v>0</v>
      </c>
    </row>
    <row r="235" spans="1:7" ht="12.75">
      <c r="A235" s="39">
        <f t="shared" si="17"/>
        <v>11</v>
      </c>
      <c r="B235" s="39" t="s">
        <v>211</v>
      </c>
      <c r="C235" s="24" t="s">
        <v>212</v>
      </c>
      <c r="D235" s="20" t="s">
        <v>81</v>
      </c>
      <c r="E235" s="20">
        <v>18</v>
      </c>
      <c r="F235" s="21">
        <v>14.46</v>
      </c>
      <c r="G235" s="21">
        <f t="shared" si="16"/>
        <v>260.28000000000003</v>
      </c>
    </row>
    <row r="236" spans="1:7" ht="24">
      <c r="A236" s="39">
        <f t="shared" si="17"/>
        <v>12</v>
      </c>
      <c r="B236" s="39" t="s">
        <v>213</v>
      </c>
      <c r="C236" s="24" t="s">
        <v>214</v>
      </c>
      <c r="D236" s="20" t="s">
        <v>81</v>
      </c>
      <c r="E236" s="20">
        <v>10</v>
      </c>
      <c r="F236" s="21">
        <v>24.53</v>
      </c>
      <c r="G236" s="21">
        <f t="shared" si="16"/>
        <v>245.3</v>
      </c>
    </row>
    <row r="237" spans="1:7" ht="24">
      <c r="A237" s="39">
        <f t="shared" si="17"/>
        <v>13</v>
      </c>
      <c r="B237" s="39" t="s">
        <v>215</v>
      </c>
      <c r="C237" s="24" t="s">
        <v>216</v>
      </c>
      <c r="D237" s="20" t="s">
        <v>88</v>
      </c>
      <c r="E237" s="20">
        <v>130</v>
      </c>
      <c r="F237" s="21">
        <v>5.25</v>
      </c>
      <c r="G237" s="21">
        <f t="shared" si="16"/>
        <v>682.5</v>
      </c>
    </row>
    <row r="238" spans="1:7" ht="48">
      <c r="A238" s="39">
        <f t="shared" si="17"/>
        <v>14</v>
      </c>
      <c r="B238" s="39" t="s">
        <v>217</v>
      </c>
      <c r="C238" s="24" t="s">
        <v>218</v>
      </c>
      <c r="D238" s="20" t="s">
        <v>88</v>
      </c>
      <c r="E238" s="20">
        <v>60</v>
      </c>
      <c r="F238" s="21">
        <v>10.5</v>
      </c>
      <c r="G238" s="21">
        <f t="shared" si="16"/>
        <v>630</v>
      </c>
    </row>
    <row r="239" spans="1:7" ht="48">
      <c r="A239" s="39">
        <f t="shared" si="17"/>
        <v>15</v>
      </c>
      <c r="B239" s="39" t="s">
        <v>219</v>
      </c>
      <c r="C239" s="24" t="s">
        <v>220</v>
      </c>
      <c r="D239" s="20" t="s">
        <v>88</v>
      </c>
      <c r="E239" s="20">
        <v>30</v>
      </c>
      <c r="F239" s="21">
        <v>8.57</v>
      </c>
      <c r="G239" s="21">
        <f t="shared" si="16"/>
        <v>257.1</v>
      </c>
    </row>
    <row r="240" spans="1:7" ht="48">
      <c r="A240" s="39">
        <f t="shared" si="17"/>
        <v>16</v>
      </c>
      <c r="B240" s="39" t="s">
        <v>221</v>
      </c>
      <c r="C240" s="24" t="s">
        <v>222</v>
      </c>
      <c r="D240" s="20" t="s">
        <v>88</v>
      </c>
      <c r="E240" s="20"/>
      <c r="F240" s="21"/>
      <c r="G240" s="21">
        <f t="shared" si="16"/>
        <v>0</v>
      </c>
    </row>
    <row r="241" spans="1:7" ht="12.75">
      <c r="A241" s="39">
        <f t="shared" si="17"/>
        <v>17</v>
      </c>
      <c r="B241" s="39" t="s">
        <v>223</v>
      </c>
      <c r="C241" s="24" t="s">
        <v>224</v>
      </c>
      <c r="D241" s="20" t="s">
        <v>88</v>
      </c>
      <c r="E241" s="20">
        <v>160</v>
      </c>
      <c r="F241" s="21">
        <v>0.58</v>
      </c>
      <c r="G241" s="21">
        <f t="shared" si="16"/>
        <v>92.8</v>
      </c>
    </row>
    <row r="242" spans="1:7" ht="12.75">
      <c r="A242" s="39">
        <f t="shared" si="17"/>
        <v>18</v>
      </c>
      <c r="B242" s="39" t="s">
        <v>225</v>
      </c>
      <c r="C242" s="24" t="s">
        <v>226</v>
      </c>
      <c r="D242" s="20" t="s">
        <v>88</v>
      </c>
      <c r="E242" s="20">
        <v>160</v>
      </c>
      <c r="F242" s="21">
        <v>0.9</v>
      </c>
      <c r="G242" s="21">
        <f t="shared" si="16"/>
        <v>144</v>
      </c>
    </row>
    <row r="243" spans="1:7" ht="36">
      <c r="A243" s="39">
        <f t="shared" si="17"/>
        <v>19</v>
      </c>
      <c r="B243" s="39" t="s">
        <v>227</v>
      </c>
      <c r="C243" s="24" t="s">
        <v>228</v>
      </c>
      <c r="D243" s="20" t="s">
        <v>81</v>
      </c>
      <c r="E243" s="20">
        <v>4</v>
      </c>
      <c r="F243" s="21">
        <v>300</v>
      </c>
      <c r="G243" s="21">
        <f t="shared" si="16"/>
        <v>1200</v>
      </c>
    </row>
    <row r="244" spans="1:7" ht="72">
      <c r="A244" s="39">
        <f t="shared" si="17"/>
        <v>20</v>
      </c>
      <c r="B244" s="39" t="s">
        <v>229</v>
      </c>
      <c r="C244" s="24" t="s">
        <v>230</v>
      </c>
      <c r="D244" s="20" t="s">
        <v>81</v>
      </c>
      <c r="E244" s="20">
        <v>8</v>
      </c>
      <c r="F244" s="21">
        <v>85</v>
      </c>
      <c r="G244" s="21">
        <f t="shared" si="16"/>
        <v>680</v>
      </c>
    </row>
    <row r="245" spans="1:7" ht="36">
      <c r="A245" s="39">
        <f t="shared" si="17"/>
        <v>21</v>
      </c>
      <c r="B245" s="39" t="s">
        <v>231</v>
      </c>
      <c r="C245" s="24" t="s">
        <v>232</v>
      </c>
      <c r="D245" s="20" t="s">
        <v>81</v>
      </c>
      <c r="E245" s="20">
        <v>6</v>
      </c>
      <c r="F245" s="21">
        <v>55</v>
      </c>
      <c r="G245" s="21">
        <f t="shared" si="16"/>
        <v>330</v>
      </c>
    </row>
    <row r="246" spans="1:7" ht="60">
      <c r="A246" s="39">
        <f t="shared" si="17"/>
        <v>22</v>
      </c>
      <c r="B246" s="39" t="s">
        <v>233</v>
      </c>
      <c r="C246" s="24" t="s">
        <v>234</v>
      </c>
      <c r="D246" s="20" t="s">
        <v>81</v>
      </c>
      <c r="E246" s="20">
        <v>4</v>
      </c>
      <c r="F246" s="21">
        <v>42</v>
      </c>
      <c r="G246" s="21">
        <f t="shared" si="16"/>
        <v>168</v>
      </c>
    </row>
    <row r="247" spans="1:7" ht="48">
      <c r="A247" s="39">
        <f t="shared" si="17"/>
        <v>23</v>
      </c>
      <c r="B247" s="39" t="s">
        <v>235</v>
      </c>
      <c r="C247" s="24" t="s">
        <v>236</v>
      </c>
      <c r="D247" s="20" t="s">
        <v>81</v>
      </c>
      <c r="E247" s="20">
        <v>5</v>
      </c>
      <c r="F247" s="21">
        <v>35</v>
      </c>
      <c r="G247" s="21">
        <f t="shared" si="16"/>
        <v>175</v>
      </c>
    </row>
    <row r="248" spans="1:7" ht="36">
      <c r="A248" s="39">
        <f t="shared" si="17"/>
        <v>24</v>
      </c>
      <c r="B248" s="39" t="s">
        <v>237</v>
      </c>
      <c r="C248" s="24" t="s">
        <v>238</v>
      </c>
      <c r="D248" s="20" t="s">
        <v>81</v>
      </c>
      <c r="E248" s="20">
        <v>1</v>
      </c>
      <c r="F248" s="21">
        <v>1537.74</v>
      </c>
      <c r="G248" s="21">
        <f t="shared" si="16"/>
        <v>1537.74</v>
      </c>
    </row>
    <row r="249" spans="1:7" ht="24">
      <c r="A249" s="39">
        <f t="shared" si="17"/>
        <v>25</v>
      </c>
      <c r="B249" s="39" t="s">
        <v>239</v>
      </c>
      <c r="C249" s="24" t="s">
        <v>240</v>
      </c>
      <c r="D249" s="20" t="s">
        <v>81</v>
      </c>
      <c r="E249" s="20">
        <v>30</v>
      </c>
      <c r="F249" s="21">
        <v>106.32</v>
      </c>
      <c r="G249" s="21">
        <f t="shared" si="16"/>
        <v>3189.6</v>
      </c>
    </row>
    <row r="250" spans="1:7" ht="24">
      <c r="A250" s="39">
        <f t="shared" si="17"/>
        <v>26</v>
      </c>
      <c r="B250" s="39" t="s">
        <v>241</v>
      </c>
      <c r="C250" s="24" t="s">
        <v>242</v>
      </c>
      <c r="D250" s="20" t="s">
        <v>81</v>
      </c>
      <c r="E250" s="20">
        <v>2</v>
      </c>
      <c r="F250" s="21">
        <v>45.34</v>
      </c>
      <c r="G250" s="21">
        <f t="shared" si="16"/>
        <v>90.68</v>
      </c>
    </row>
    <row r="251" spans="1:7" ht="36">
      <c r="A251" s="39">
        <f t="shared" si="17"/>
        <v>27</v>
      </c>
      <c r="B251" s="39" t="s">
        <v>243</v>
      </c>
      <c r="C251" s="24" t="s">
        <v>244</v>
      </c>
      <c r="D251" s="20" t="s">
        <v>81</v>
      </c>
      <c r="E251" s="20">
        <v>1</v>
      </c>
      <c r="F251" s="21">
        <v>81.54</v>
      </c>
      <c r="G251" s="21">
        <f t="shared" si="16"/>
        <v>81.54</v>
      </c>
    </row>
    <row r="252" spans="1:7" ht="24">
      <c r="A252" s="39">
        <f t="shared" si="17"/>
        <v>28</v>
      </c>
      <c r="B252" s="39" t="s">
        <v>245</v>
      </c>
      <c r="C252" s="24" t="s">
        <v>246</v>
      </c>
      <c r="D252" s="20" t="s">
        <v>81</v>
      </c>
      <c r="E252" s="20">
        <v>4</v>
      </c>
      <c r="F252" s="21">
        <v>97.72</v>
      </c>
      <c r="G252" s="21">
        <f t="shared" si="16"/>
        <v>390.88</v>
      </c>
    </row>
    <row r="253" spans="1:7" ht="12.75">
      <c r="A253" s="39">
        <f t="shared" si="17"/>
        <v>29</v>
      </c>
      <c r="B253" s="39" t="s">
        <v>247</v>
      </c>
      <c r="C253" s="24" t="s">
        <v>248</v>
      </c>
      <c r="D253" s="20" t="s">
        <v>81</v>
      </c>
      <c r="E253" s="20">
        <v>16</v>
      </c>
      <c r="F253" s="21">
        <v>16.7</v>
      </c>
      <c r="G253" s="21">
        <f t="shared" si="16"/>
        <v>267.2</v>
      </c>
    </row>
    <row r="254" spans="1:7" ht="24">
      <c r="A254" s="39">
        <f t="shared" si="17"/>
        <v>30</v>
      </c>
      <c r="B254" s="39" t="s">
        <v>249</v>
      </c>
      <c r="C254" s="24" t="s">
        <v>250</v>
      </c>
      <c r="D254" s="20" t="s">
        <v>81</v>
      </c>
      <c r="E254" s="20">
        <v>1</v>
      </c>
      <c r="F254" s="21">
        <v>222.02</v>
      </c>
      <c r="G254" s="21">
        <f t="shared" si="16"/>
        <v>222.02</v>
      </c>
    </row>
    <row r="255" spans="1:7" ht="24">
      <c r="A255" s="39">
        <f t="shared" si="17"/>
        <v>31</v>
      </c>
      <c r="B255" s="39" t="s">
        <v>251</v>
      </c>
      <c r="C255" s="24" t="s">
        <v>252</v>
      </c>
      <c r="D255" s="20" t="s">
        <v>94</v>
      </c>
      <c r="E255" s="20">
        <v>850</v>
      </c>
      <c r="F255" s="21">
        <v>1.74</v>
      </c>
      <c r="G255" s="21">
        <f t="shared" si="16"/>
        <v>1479</v>
      </c>
    </row>
    <row r="256" spans="1:7" ht="24">
      <c r="A256" s="39">
        <f t="shared" si="17"/>
        <v>32</v>
      </c>
      <c r="B256" s="39" t="s">
        <v>251</v>
      </c>
      <c r="C256" s="24" t="s">
        <v>253</v>
      </c>
      <c r="D256" s="20" t="s">
        <v>94</v>
      </c>
      <c r="E256" s="20">
        <v>350</v>
      </c>
      <c r="F256" s="21">
        <v>2.66</v>
      </c>
      <c r="G256" s="21">
        <f t="shared" si="16"/>
        <v>931</v>
      </c>
    </row>
    <row r="257" spans="1:7" ht="12.75">
      <c r="A257" s="39">
        <f t="shared" si="17"/>
        <v>33</v>
      </c>
      <c r="B257" s="39" t="s">
        <v>254</v>
      </c>
      <c r="C257" s="24" t="s">
        <v>255</v>
      </c>
      <c r="D257" s="20" t="s">
        <v>81</v>
      </c>
      <c r="E257" s="20">
        <v>2</v>
      </c>
      <c r="F257" s="21">
        <v>44.56</v>
      </c>
      <c r="G257" s="21">
        <f t="shared" si="16"/>
        <v>89.12</v>
      </c>
    </row>
    <row r="258" spans="1:7" ht="12.75">
      <c r="A258" s="39">
        <f t="shared" si="17"/>
        <v>34</v>
      </c>
      <c r="B258" s="39" t="s">
        <v>256</v>
      </c>
      <c r="C258" s="24" t="s">
        <v>257</v>
      </c>
      <c r="D258" s="20" t="s">
        <v>94</v>
      </c>
      <c r="E258" s="20">
        <v>1200</v>
      </c>
      <c r="F258" s="21">
        <v>3.43</v>
      </c>
      <c r="G258" s="21">
        <f t="shared" si="16"/>
        <v>4116</v>
      </c>
    </row>
    <row r="259" spans="1:7" ht="36">
      <c r="A259" s="39">
        <f t="shared" si="17"/>
        <v>35</v>
      </c>
      <c r="B259" s="39" t="s">
        <v>258</v>
      </c>
      <c r="C259" s="24" t="s">
        <v>259</v>
      </c>
      <c r="D259" s="20" t="s">
        <v>81</v>
      </c>
      <c r="E259" s="20">
        <v>70</v>
      </c>
      <c r="F259" s="21">
        <v>26.39</v>
      </c>
      <c r="G259" s="21">
        <f t="shared" si="16"/>
        <v>1847.3</v>
      </c>
    </row>
    <row r="260" spans="1:7" ht="48">
      <c r="A260" s="39">
        <f t="shared" si="17"/>
        <v>36</v>
      </c>
      <c r="B260" s="39" t="s">
        <v>260</v>
      </c>
      <c r="C260" s="24" t="s">
        <v>261</v>
      </c>
      <c r="D260" s="20" t="s">
        <v>81</v>
      </c>
      <c r="E260" s="20">
        <v>1</v>
      </c>
      <c r="F260" s="21">
        <v>126.38</v>
      </c>
      <c r="G260" s="21">
        <f t="shared" si="16"/>
        <v>126.38</v>
      </c>
    </row>
    <row r="261" spans="1:7" ht="36">
      <c r="A261" s="39">
        <f t="shared" si="17"/>
        <v>37</v>
      </c>
      <c r="B261" s="39" t="s">
        <v>262</v>
      </c>
      <c r="C261" s="24" t="s">
        <v>263</v>
      </c>
      <c r="D261" s="20" t="s">
        <v>81</v>
      </c>
      <c r="E261" s="20">
        <v>1</v>
      </c>
      <c r="F261" s="21">
        <v>1750.81</v>
      </c>
      <c r="G261" s="21">
        <f t="shared" si="16"/>
        <v>1750.81</v>
      </c>
    </row>
    <row r="262" spans="1:7" ht="12.75">
      <c r="A262" s="39">
        <f t="shared" si="17"/>
        <v>38</v>
      </c>
      <c r="B262" s="39" t="s">
        <v>264</v>
      </c>
      <c r="C262" s="24" t="s">
        <v>265</v>
      </c>
      <c r="D262" s="20" t="s">
        <v>52</v>
      </c>
      <c r="E262" s="20">
        <v>20</v>
      </c>
      <c r="F262" s="21">
        <v>20</v>
      </c>
      <c r="G262" s="21">
        <f t="shared" si="16"/>
        <v>400</v>
      </c>
    </row>
    <row r="263" spans="1:7" ht="12.75">
      <c r="A263" s="39">
        <f t="shared" si="17"/>
        <v>39</v>
      </c>
      <c r="B263" s="39" t="s">
        <v>173</v>
      </c>
      <c r="C263" s="24" t="s">
        <v>266</v>
      </c>
      <c r="D263" s="20" t="s">
        <v>52</v>
      </c>
      <c r="E263" s="20">
        <v>20</v>
      </c>
      <c r="F263" s="21">
        <v>20</v>
      </c>
      <c r="G263" s="21">
        <f t="shared" si="16"/>
        <v>400</v>
      </c>
    </row>
    <row r="264" spans="1:7" ht="204">
      <c r="A264" s="39">
        <f t="shared" si="17"/>
        <v>40</v>
      </c>
      <c r="B264" s="39" t="s">
        <v>320</v>
      </c>
      <c r="C264" s="24" t="s">
        <v>321</v>
      </c>
      <c r="D264" s="20" t="s">
        <v>81</v>
      </c>
      <c r="E264" s="20">
        <v>1</v>
      </c>
      <c r="F264" s="21">
        <v>5000</v>
      </c>
      <c r="G264" s="21">
        <f t="shared" si="16"/>
        <v>5000</v>
      </c>
    </row>
    <row r="265" spans="1:7" ht="72">
      <c r="A265" s="39">
        <f t="shared" si="17"/>
        <v>41</v>
      </c>
      <c r="B265" s="39" t="s">
        <v>323</v>
      </c>
      <c r="C265" s="24" t="s">
        <v>322</v>
      </c>
      <c r="D265" s="20" t="s">
        <v>81</v>
      </c>
      <c r="E265" s="20">
        <v>1</v>
      </c>
      <c r="F265" s="21">
        <v>1500</v>
      </c>
      <c r="G265" s="21">
        <f>F265*E265</f>
        <v>1500</v>
      </c>
    </row>
    <row r="266" spans="1:7" ht="12.75">
      <c r="A266" s="39">
        <f>A265+1</f>
        <v>42</v>
      </c>
      <c r="B266" s="39" t="s">
        <v>324</v>
      </c>
      <c r="C266" s="24" t="s">
        <v>11</v>
      </c>
      <c r="D266" s="20" t="s">
        <v>81</v>
      </c>
      <c r="E266" s="20">
        <v>1</v>
      </c>
      <c r="F266" s="21">
        <v>2000</v>
      </c>
      <c r="G266" s="21">
        <f>F266*E266</f>
        <v>2000</v>
      </c>
    </row>
    <row r="267" spans="1:7" ht="12.75">
      <c r="A267" s="14"/>
      <c r="B267" s="40"/>
      <c r="C267" s="14"/>
      <c r="D267" s="14"/>
      <c r="E267" s="14"/>
      <c r="F267" s="15"/>
      <c r="G267" s="15"/>
    </row>
    <row r="268" spans="1:7" ht="21.75" customHeight="1" thickBot="1">
      <c r="A268" s="7"/>
      <c r="B268" s="8"/>
      <c r="C268" s="9"/>
      <c r="D268" s="10"/>
      <c r="E268" s="11"/>
      <c r="F268" s="12"/>
      <c r="G268" s="13"/>
    </row>
    <row r="269" spans="1:7" ht="30" customHeight="1" thickBot="1">
      <c r="A269" s="61" t="s">
        <v>295</v>
      </c>
      <c r="B269" s="62"/>
      <c r="C269" s="62"/>
      <c r="D269" s="62"/>
      <c r="E269" s="62"/>
      <c r="F269" s="63"/>
      <c r="G269" s="38">
        <f>SUM(G224:G267)</f>
        <v>34244.39</v>
      </c>
    </row>
    <row r="270" spans="2:3" ht="12.75" customHeight="1">
      <c r="B270" s="2"/>
      <c r="C270" s="2"/>
    </row>
    <row r="271" ht="13.5" thickBot="1"/>
    <row r="272" spans="1:7" ht="48" customHeight="1" thickBot="1">
      <c r="A272" s="64" t="s">
        <v>337</v>
      </c>
      <c r="B272" s="65"/>
      <c r="C272" s="65"/>
      <c r="D272" s="65"/>
      <c r="E272" s="65"/>
      <c r="F272" s="65"/>
      <c r="G272" s="66"/>
    </row>
    <row r="273" spans="1:7" ht="44.25" customHeight="1">
      <c r="A273" s="3" t="s">
        <v>291</v>
      </c>
      <c r="B273" s="4" t="s">
        <v>0</v>
      </c>
      <c r="C273" s="4" t="s">
        <v>292</v>
      </c>
      <c r="D273" s="5" t="s">
        <v>1</v>
      </c>
      <c r="E273" s="5" t="s">
        <v>290</v>
      </c>
      <c r="F273" s="5" t="s">
        <v>293</v>
      </c>
      <c r="G273" s="6" t="s">
        <v>294</v>
      </c>
    </row>
    <row r="274" spans="1:7" ht="12" customHeight="1">
      <c r="A274" s="16"/>
      <c r="B274" s="16"/>
      <c r="C274" s="16"/>
      <c r="D274" s="16"/>
      <c r="E274" s="16"/>
      <c r="F274" s="16"/>
      <c r="G274" s="16"/>
    </row>
    <row r="275" spans="1:7" ht="12.75">
      <c r="A275" s="26"/>
      <c r="B275" s="32"/>
      <c r="C275" s="27" t="s">
        <v>267</v>
      </c>
      <c r="D275" s="28"/>
      <c r="E275" s="29"/>
      <c r="F275" s="30"/>
      <c r="G275" s="31"/>
    </row>
    <row r="276" spans="1:7" ht="24">
      <c r="A276" s="39"/>
      <c r="B276" s="39" t="s">
        <v>268</v>
      </c>
      <c r="C276" s="24" t="s">
        <v>269</v>
      </c>
      <c r="D276" s="20" t="s">
        <v>52</v>
      </c>
      <c r="E276" s="20">
        <v>60</v>
      </c>
      <c r="F276" s="21">
        <v>2.2</v>
      </c>
      <c r="G276" s="21">
        <v>132</v>
      </c>
    </row>
    <row r="277" spans="1:7" ht="24">
      <c r="A277" s="39"/>
      <c r="B277" s="39" t="s">
        <v>270</v>
      </c>
      <c r="C277" s="24" t="s">
        <v>271</v>
      </c>
      <c r="D277" s="20" t="s">
        <v>81</v>
      </c>
      <c r="E277" s="20">
        <v>4</v>
      </c>
      <c r="F277" s="21">
        <v>50.91</v>
      </c>
      <c r="G277" s="21">
        <v>203.64</v>
      </c>
    </row>
    <row r="278" spans="1:7" ht="24">
      <c r="A278" s="39"/>
      <c r="B278" s="39" t="s">
        <v>272</v>
      </c>
      <c r="C278" s="24" t="s">
        <v>273</v>
      </c>
      <c r="D278" s="20" t="s">
        <v>81</v>
      </c>
      <c r="E278" s="20">
        <v>2</v>
      </c>
      <c r="F278" s="21">
        <v>101.73</v>
      </c>
      <c r="G278" s="21">
        <v>203.46</v>
      </c>
    </row>
    <row r="279" spans="1:7" ht="12.75">
      <c r="A279" s="39"/>
      <c r="B279" s="39" t="s">
        <v>274</v>
      </c>
      <c r="C279" s="24" t="s">
        <v>275</v>
      </c>
      <c r="D279" s="20" t="s">
        <v>81</v>
      </c>
      <c r="E279" s="20">
        <v>1</v>
      </c>
      <c r="F279" s="21">
        <v>19.49</v>
      </c>
      <c r="G279" s="21">
        <v>19.49</v>
      </c>
    </row>
    <row r="280" spans="1:7" ht="12.75">
      <c r="A280" s="39"/>
      <c r="B280" s="39" t="s">
        <v>276</v>
      </c>
      <c r="C280" s="24" t="s">
        <v>17</v>
      </c>
      <c r="D280" s="20" t="s">
        <v>81</v>
      </c>
      <c r="E280" s="20">
        <v>1</v>
      </c>
      <c r="F280" s="21">
        <v>65.36</v>
      </c>
      <c r="G280" s="21">
        <v>65.36</v>
      </c>
    </row>
    <row r="281" spans="1:7" ht="60">
      <c r="A281" s="39"/>
      <c r="B281" s="39" t="s">
        <v>277</v>
      </c>
      <c r="C281" s="24" t="s">
        <v>278</v>
      </c>
      <c r="D281" s="20" t="s">
        <v>81</v>
      </c>
      <c r="E281" s="20">
        <v>1</v>
      </c>
      <c r="F281" s="21">
        <v>655.88</v>
      </c>
      <c r="G281" s="21">
        <v>655.88</v>
      </c>
    </row>
    <row r="282" spans="1:7" ht="72">
      <c r="A282" s="39"/>
      <c r="B282" s="39" t="s">
        <v>279</v>
      </c>
      <c r="C282" s="24" t="s">
        <v>318</v>
      </c>
      <c r="D282" s="20" t="s">
        <v>81</v>
      </c>
      <c r="E282" s="20">
        <v>120</v>
      </c>
      <c r="F282" s="21">
        <v>4.03</v>
      </c>
      <c r="G282" s="21">
        <v>483.6</v>
      </c>
    </row>
    <row r="283" spans="1:7" ht="12.75">
      <c r="A283" s="39"/>
      <c r="B283" s="39" t="s">
        <v>280</v>
      </c>
      <c r="C283" s="24" t="s">
        <v>281</v>
      </c>
      <c r="D283" s="20" t="s">
        <v>81</v>
      </c>
      <c r="E283" s="20">
        <v>1</v>
      </c>
      <c r="F283" s="21">
        <v>116.64</v>
      </c>
      <c r="G283" s="21">
        <v>116.64</v>
      </c>
    </row>
    <row r="284" spans="1:7" ht="36">
      <c r="A284" s="39"/>
      <c r="B284" s="39" t="s">
        <v>282</v>
      </c>
      <c r="C284" s="24" t="s">
        <v>46</v>
      </c>
      <c r="D284" s="20" t="s">
        <v>81</v>
      </c>
      <c r="E284" s="20">
        <v>900</v>
      </c>
      <c r="F284" s="21">
        <v>0.16</v>
      </c>
      <c r="G284" s="21">
        <v>144</v>
      </c>
    </row>
    <row r="285" spans="1:7" ht="72">
      <c r="A285" s="39"/>
      <c r="B285" s="39" t="s">
        <v>47</v>
      </c>
      <c r="C285" s="24" t="s">
        <v>48</v>
      </c>
      <c r="D285" s="20" t="s">
        <v>88</v>
      </c>
      <c r="E285" s="20">
        <v>22</v>
      </c>
      <c r="F285" s="21">
        <v>266.92</v>
      </c>
      <c r="G285" s="21">
        <v>5872.24</v>
      </c>
    </row>
    <row r="286" spans="1:7" ht="12.75">
      <c r="A286" s="39"/>
      <c r="B286" s="39"/>
      <c r="C286" s="24"/>
      <c r="D286" s="20"/>
      <c r="E286" s="20"/>
      <c r="F286" s="21"/>
      <c r="G286" s="21"/>
    </row>
    <row r="287" spans="1:7" ht="21.75" customHeight="1" thickBot="1">
      <c r="A287" s="7"/>
      <c r="B287" s="8"/>
      <c r="C287" s="9"/>
      <c r="D287" s="10"/>
      <c r="E287" s="11"/>
      <c r="F287" s="12"/>
      <c r="G287" s="13"/>
    </row>
    <row r="288" spans="1:7" ht="30" customHeight="1" thickBot="1">
      <c r="A288" s="61" t="s">
        <v>295</v>
      </c>
      <c r="B288" s="62"/>
      <c r="C288" s="62"/>
      <c r="D288" s="62"/>
      <c r="E288" s="62"/>
      <c r="F288" s="63"/>
      <c r="G288" s="38">
        <f>SUM(G275:G286)</f>
        <v>7896.3099999999995</v>
      </c>
    </row>
    <row r="289" spans="2:7" ht="12.75" customHeight="1">
      <c r="B289" s="2"/>
      <c r="C289" s="2"/>
      <c r="G289" s="33"/>
    </row>
    <row r="291" ht="12.75">
      <c r="F291" s="60" t="s">
        <v>338</v>
      </c>
    </row>
    <row r="292" ht="12.75">
      <c r="F292" s="60" t="s">
        <v>339</v>
      </c>
    </row>
  </sheetData>
  <sheetProtection password="CAA9" sheet="1"/>
  <mergeCells count="15">
    <mergeCell ref="A71:G71"/>
    <mergeCell ref="A134:F134"/>
    <mergeCell ref="A3:G3"/>
    <mergeCell ref="G63:G66"/>
    <mergeCell ref="A69:F69"/>
    <mergeCell ref="A1:G1"/>
    <mergeCell ref="A269:F269"/>
    <mergeCell ref="A272:G272"/>
    <mergeCell ref="A288:F288"/>
    <mergeCell ref="A137:G137"/>
    <mergeCell ref="G197:G200"/>
    <mergeCell ref="A203:F203"/>
    <mergeCell ref="A206:G206"/>
    <mergeCell ref="A219:F219"/>
    <mergeCell ref="A221:G22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&amp;L&amp;"Arial,Grassetto"&amp;8Dialisi Villa Scassi - Stima sommaria dei lavori&amp;R&amp;"Arial,Grassetto"&amp;8&amp;P/&amp;N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0.140625" style="49" customWidth="1"/>
    <col min="2" max="2" width="60.00390625" style="49" customWidth="1"/>
    <col min="3" max="4" width="11.57421875" style="57" customWidth="1"/>
    <col min="5" max="5" width="8.421875" style="56" customWidth="1"/>
    <col min="6" max="16384" width="9.140625" style="49" customWidth="1"/>
  </cols>
  <sheetData>
    <row r="1" spans="1:6" s="58" customFormat="1" ht="129.75" customHeight="1">
      <c r="A1" s="73" t="s">
        <v>325</v>
      </c>
      <c r="B1" s="73"/>
      <c r="C1" s="73"/>
      <c r="D1" s="73"/>
      <c r="E1" s="73"/>
      <c r="F1" s="59"/>
    </row>
    <row r="2" spans="1:5" ht="61.5" customHeight="1">
      <c r="A2" s="74" t="s">
        <v>326</v>
      </c>
      <c r="B2" s="75"/>
      <c r="C2" s="75"/>
      <c r="D2" s="75"/>
      <c r="E2" s="76"/>
    </row>
    <row r="3" spans="1:5" ht="61.5" customHeight="1">
      <c r="A3" s="74" t="s">
        <v>327</v>
      </c>
      <c r="B3" s="75"/>
      <c r="C3" s="75"/>
      <c r="D3" s="75"/>
      <c r="E3" s="76"/>
    </row>
    <row r="4" spans="1:5" ht="33" customHeight="1">
      <c r="A4" s="46" t="s">
        <v>10</v>
      </c>
      <c r="B4" s="46" t="s">
        <v>3</v>
      </c>
      <c r="C4" s="47" t="s">
        <v>4</v>
      </c>
      <c r="D4" s="47" t="s">
        <v>6</v>
      </c>
      <c r="E4" s="48" t="s">
        <v>5</v>
      </c>
    </row>
    <row r="5" spans="1:5" ht="18" customHeight="1">
      <c r="A5" s="50" t="s">
        <v>7</v>
      </c>
      <c r="B5" s="51" t="str">
        <f>'Opere Edili OG1'!A1</f>
        <v>OPERE EDILI OG1 - CALCOLO SOMMARIO DELLA SPESA</v>
      </c>
      <c r="C5" s="52">
        <f>'Opere Edili OG1'!G64</f>
        <v>72462.65724000002</v>
      </c>
      <c r="D5" s="52">
        <f>C5+C5*10%</f>
        <v>79708.92296400001</v>
      </c>
      <c r="E5" s="53">
        <f>C5/C$10</f>
        <v>0.18133926659314525</v>
      </c>
    </row>
    <row r="6" spans="1:5" ht="18" customHeight="1">
      <c r="A6" s="50" t="s">
        <v>299</v>
      </c>
      <c r="B6" s="51" t="str">
        <f>'Impianti Idraulici OS3'!A1</f>
        <v>IMPIANTI IDRAULICI OS3 - CALCOLO SOMMARIO DELLA SPESA</v>
      </c>
      <c r="C6" s="52">
        <v>287850.33</v>
      </c>
      <c r="D6" s="52">
        <f>C6+C6*10%</f>
        <v>316635.363</v>
      </c>
      <c r="E6" s="53">
        <f>C6/C$10</f>
        <v>0.7203512777334472</v>
      </c>
    </row>
    <row r="7" spans="1:5" ht="18" customHeight="1">
      <c r="A7" s="50" t="s">
        <v>8</v>
      </c>
      <c r="B7" s="51" t="str">
        <f>'Impianti Termici OS28'!A1</f>
        <v>IMPIANTI TERMICI OS28 - CALCOLO SOMMARIO DELLA SPESA</v>
      </c>
      <c r="C7" s="52">
        <f>'Impianti Termici OS28'!G14</f>
        <v>5039.790000000001</v>
      </c>
      <c r="D7" s="52">
        <f>C7+C7*10%</f>
        <v>5543.769000000001</v>
      </c>
      <c r="E7" s="53">
        <f>C7/C$10</f>
        <v>0.012612176494667386</v>
      </c>
    </row>
    <row r="8" spans="1:5" ht="18" customHeight="1">
      <c r="A8" s="50" t="s">
        <v>9</v>
      </c>
      <c r="B8" s="51" t="str">
        <f>'Impianti ElettriciSpeciali OS30'!A1</f>
        <v>IMPIANTI ELETTRICI E SPECIALI OS30 - CALCOLO SOMMARIO DELLA SPESA</v>
      </c>
      <c r="C8" s="52">
        <f>'Impianti ElettriciSpeciali OS30'!G49</f>
        <v>34244.39</v>
      </c>
      <c r="D8" s="52">
        <f>C8+C8*10%</f>
        <v>37668.829</v>
      </c>
      <c r="E8" s="53">
        <f>C8/C$10</f>
        <v>0.08569727917874015</v>
      </c>
    </row>
    <row r="10" spans="2:5" ht="18" customHeight="1">
      <c r="B10" s="54" t="s">
        <v>2</v>
      </c>
      <c r="C10" s="55">
        <f>SUM(C5:C9)</f>
        <v>399597.16724000004</v>
      </c>
      <c r="D10" s="55">
        <f>SUM(D5:D9)</f>
        <v>439556.88396400004</v>
      </c>
      <c r="E10" s="53">
        <f>C10/C$10</f>
        <v>1</v>
      </c>
    </row>
    <row r="11" spans="2:5" ht="18" customHeight="1">
      <c r="B11" s="54" t="str">
        <f>'Oneri Sicurezza'!A1</f>
        <v>ONERI SICUREZZA</v>
      </c>
      <c r="C11" s="55">
        <f>'Oneri Sicurezza'!G17</f>
        <v>7896.3099999999995</v>
      </c>
      <c r="D11" s="55">
        <f>C11+C11*10%</f>
        <v>8685.940999999999</v>
      </c>
      <c r="E11" s="53">
        <f>C11/C$10</f>
        <v>0.01976067561874741</v>
      </c>
    </row>
    <row r="13" spans="2:4" ht="18" customHeight="1">
      <c r="B13" s="54" t="s">
        <v>298</v>
      </c>
      <c r="C13" s="55">
        <f>SUM(C10:C11)</f>
        <v>407493.47724000004</v>
      </c>
      <c r="D13" s="55">
        <f>SUM(D10:D11)</f>
        <v>448242.824964</v>
      </c>
    </row>
    <row r="15" ht="12">
      <c r="C15" s="57" t="e">
        <f>#REF!+C6</f>
        <v>#REF!</v>
      </c>
    </row>
  </sheetData>
  <sheetProtection/>
  <mergeCells count="3">
    <mergeCell ref="A1:E1"/>
    <mergeCell ref="A2:E2"/>
    <mergeCell ref="A3: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selection activeCell="A65" sqref="A1:IV65"/>
    </sheetView>
  </sheetViews>
  <sheetFormatPr defaultColWidth="1.8515625" defaultRowHeight="12.75"/>
  <cols>
    <col min="1" max="1" width="4.140625" style="44" bestFit="1" customWidth="1"/>
    <col min="2" max="2" width="11.28125" style="1" customWidth="1"/>
    <col min="3" max="3" width="45.28125" style="1" customWidth="1"/>
    <col min="4" max="4" width="6.140625" style="1" customWidth="1"/>
    <col min="5" max="5" width="4.7109375" style="1" customWidth="1"/>
    <col min="6" max="6" width="10.7109375" style="1" customWidth="1"/>
    <col min="7" max="7" width="11.7109375" style="1" bestFit="1" customWidth="1"/>
    <col min="8" max="10" width="1.8515625" style="1" customWidth="1"/>
    <col min="11" max="11" width="19.28125" style="1" customWidth="1"/>
    <col min="12" max="16384" width="1.8515625" style="1" customWidth="1"/>
  </cols>
  <sheetData>
    <row r="1" spans="1:7" ht="48" customHeight="1" thickBot="1">
      <c r="A1" s="64" t="s">
        <v>333</v>
      </c>
      <c r="B1" s="65"/>
      <c r="C1" s="65"/>
      <c r="D1" s="65"/>
      <c r="E1" s="65"/>
      <c r="F1" s="65"/>
      <c r="G1" s="66"/>
    </row>
    <row r="2" spans="1:7" ht="44.25" customHeight="1">
      <c r="A2" s="3" t="s">
        <v>291</v>
      </c>
      <c r="B2" s="4" t="s">
        <v>0</v>
      </c>
      <c r="C2" s="4" t="s">
        <v>292</v>
      </c>
      <c r="D2" s="5" t="s">
        <v>1</v>
      </c>
      <c r="E2" s="5" t="s">
        <v>290</v>
      </c>
      <c r="F2" s="5" t="s">
        <v>293</v>
      </c>
      <c r="G2" s="6" t="s">
        <v>294</v>
      </c>
    </row>
    <row r="3" spans="1:7" ht="12" customHeight="1">
      <c r="A3" s="41"/>
      <c r="B3" s="16"/>
      <c r="C3" s="16"/>
      <c r="D3" s="16"/>
      <c r="E3" s="16"/>
      <c r="F3" s="16"/>
      <c r="G3" s="16"/>
    </row>
    <row r="4" spans="1:7" ht="12.75">
      <c r="A4" s="42"/>
      <c r="B4" s="32" t="s">
        <v>300</v>
      </c>
      <c r="C4" s="27" t="s">
        <v>49</v>
      </c>
      <c r="D4" s="28"/>
      <c r="E4" s="29"/>
      <c r="F4" s="30"/>
      <c r="G4" s="31"/>
    </row>
    <row r="5" spans="1:7" ht="24">
      <c r="A5" s="39">
        <v>1</v>
      </c>
      <c r="B5" s="39" t="s">
        <v>50</v>
      </c>
      <c r="C5" s="24" t="s">
        <v>51</v>
      </c>
      <c r="D5" s="20" t="s">
        <v>52</v>
      </c>
      <c r="E5" s="20">
        <v>24</v>
      </c>
      <c r="F5" s="21">
        <v>43.61</v>
      </c>
      <c r="G5" s="21">
        <f>F5*E5</f>
        <v>1046.6399999999999</v>
      </c>
    </row>
    <row r="6" spans="1:7" ht="24">
      <c r="A6" s="39">
        <f>A5+1</f>
        <v>2</v>
      </c>
      <c r="B6" s="39" t="s">
        <v>53</v>
      </c>
      <c r="C6" s="24" t="s">
        <v>54</v>
      </c>
      <c r="D6" s="20" t="s">
        <v>52</v>
      </c>
      <c r="E6" s="20">
        <v>28</v>
      </c>
      <c r="F6" s="21">
        <v>42.01</v>
      </c>
      <c r="G6" s="21">
        <f>F6*E6</f>
        <v>1176.28</v>
      </c>
    </row>
    <row r="7" spans="1:7" ht="12.75">
      <c r="A7" s="42"/>
      <c r="B7" s="32" t="s">
        <v>301</v>
      </c>
      <c r="C7" s="27" t="s">
        <v>297</v>
      </c>
      <c r="D7" s="28"/>
      <c r="E7" s="29"/>
      <c r="F7" s="30"/>
      <c r="G7" s="31"/>
    </row>
    <row r="8" spans="1:7" ht="24">
      <c r="A8" s="39">
        <f>A6+1</f>
        <v>3</v>
      </c>
      <c r="B8" s="39" t="s">
        <v>55</v>
      </c>
      <c r="C8" s="24" t="s">
        <v>56</v>
      </c>
      <c r="D8" s="20" t="s">
        <v>57</v>
      </c>
      <c r="E8" s="20">
        <v>12</v>
      </c>
      <c r="F8" s="21">
        <v>61.21</v>
      </c>
      <c r="G8" s="21">
        <f aca="true" t="shared" si="0" ref="G8:G14">F8*E8</f>
        <v>734.52</v>
      </c>
    </row>
    <row r="9" spans="1:7" ht="12.75">
      <c r="A9" s="39">
        <f aca="true" t="shared" si="1" ref="A9:A14">A8+1</f>
        <v>4</v>
      </c>
      <c r="B9" s="39" t="s">
        <v>58</v>
      </c>
      <c r="C9" s="24" t="s">
        <v>59</v>
      </c>
      <c r="D9" s="20" t="s">
        <v>57</v>
      </c>
      <c r="E9" s="20">
        <v>12</v>
      </c>
      <c r="F9" s="21">
        <v>36.72</v>
      </c>
      <c r="G9" s="21">
        <f t="shared" si="0"/>
        <v>440.64</v>
      </c>
    </row>
    <row r="10" spans="1:7" ht="60">
      <c r="A10" s="39">
        <f t="shared" si="1"/>
        <v>5</v>
      </c>
      <c r="B10" s="39" t="s">
        <v>60</v>
      </c>
      <c r="C10" s="24" t="s">
        <v>61</v>
      </c>
      <c r="D10" s="20" t="s">
        <v>57</v>
      </c>
      <c r="E10" s="20">
        <v>16</v>
      </c>
      <c r="F10" s="21">
        <v>51.06</v>
      </c>
      <c r="G10" s="21">
        <f t="shared" si="0"/>
        <v>816.96</v>
      </c>
    </row>
    <row r="11" spans="1:7" ht="24">
      <c r="A11" s="39">
        <f t="shared" si="1"/>
        <v>6</v>
      </c>
      <c r="B11" s="39" t="s">
        <v>62</v>
      </c>
      <c r="C11" s="24" t="s">
        <v>63</v>
      </c>
      <c r="D11" s="20" t="s">
        <v>64</v>
      </c>
      <c r="E11" s="20">
        <v>160</v>
      </c>
      <c r="F11" s="21">
        <v>0.55</v>
      </c>
      <c r="G11" s="21">
        <f t="shared" si="0"/>
        <v>88</v>
      </c>
    </row>
    <row r="12" spans="1:7" ht="12.75">
      <c r="A12" s="39">
        <f t="shared" si="1"/>
        <v>7</v>
      </c>
      <c r="B12" s="39" t="s">
        <v>65</v>
      </c>
      <c r="C12" s="24" t="s">
        <v>66</v>
      </c>
      <c r="D12" s="20" t="s">
        <v>64</v>
      </c>
      <c r="E12" s="20">
        <v>320</v>
      </c>
      <c r="F12" s="21">
        <v>0.36</v>
      </c>
      <c r="G12" s="21">
        <f t="shared" si="0"/>
        <v>115.19999999999999</v>
      </c>
    </row>
    <row r="13" spans="1:7" ht="12.75">
      <c r="A13" s="39">
        <f t="shared" si="1"/>
        <v>8</v>
      </c>
      <c r="B13" s="39" t="s">
        <v>67</v>
      </c>
      <c r="C13" s="24" t="s">
        <v>68</v>
      </c>
      <c r="D13" s="20" t="s">
        <v>69</v>
      </c>
      <c r="E13" s="20">
        <v>640</v>
      </c>
      <c r="F13" s="21">
        <v>0.3</v>
      </c>
      <c r="G13" s="21">
        <f t="shared" si="0"/>
        <v>192</v>
      </c>
    </row>
    <row r="14" spans="1:7" ht="24">
      <c r="A14" s="39">
        <f t="shared" si="1"/>
        <v>9</v>
      </c>
      <c r="B14" s="39" t="s">
        <v>70</v>
      </c>
      <c r="C14" s="24" t="s">
        <v>71</v>
      </c>
      <c r="D14" s="20" t="s">
        <v>72</v>
      </c>
      <c r="E14" s="20">
        <v>1900</v>
      </c>
      <c r="F14" s="21">
        <v>0.14</v>
      </c>
      <c r="G14" s="21">
        <f t="shared" si="0"/>
        <v>266</v>
      </c>
    </row>
    <row r="15" spans="1:7" ht="12.75">
      <c r="A15" s="42"/>
      <c r="B15" s="32" t="s">
        <v>302</v>
      </c>
      <c r="C15" s="27" t="s">
        <v>73</v>
      </c>
      <c r="D15" s="28"/>
      <c r="E15" s="29"/>
      <c r="F15" s="30"/>
      <c r="G15" s="31"/>
    </row>
    <row r="16" spans="1:7" ht="48.75">
      <c r="A16" s="39">
        <f>A14+1</f>
        <v>10</v>
      </c>
      <c r="B16" s="39" t="s">
        <v>74</v>
      </c>
      <c r="C16" s="24" t="s">
        <v>303</v>
      </c>
      <c r="D16" s="20" t="s">
        <v>75</v>
      </c>
      <c r="E16" s="20">
        <v>86.24</v>
      </c>
      <c r="F16" s="21">
        <v>21.59</v>
      </c>
      <c r="G16" s="21">
        <f>F16*E16</f>
        <v>1861.9216</v>
      </c>
    </row>
    <row r="17" spans="1:7" ht="37.5">
      <c r="A17" s="39">
        <f>A16+1</f>
        <v>11</v>
      </c>
      <c r="B17" s="39" t="s">
        <v>76</v>
      </c>
      <c r="C17" s="24" t="s">
        <v>304</v>
      </c>
      <c r="D17" s="20" t="s">
        <v>75</v>
      </c>
      <c r="E17" s="20">
        <v>35</v>
      </c>
      <c r="F17" s="21">
        <v>33.57</v>
      </c>
      <c r="G17" s="21">
        <f>F17*E17</f>
        <v>1174.95</v>
      </c>
    </row>
    <row r="18" spans="1:7" ht="12.75">
      <c r="A18" s="39"/>
      <c r="B18" s="39"/>
      <c r="C18" s="24"/>
      <c r="D18" s="20"/>
      <c r="E18" s="20"/>
      <c r="F18" s="21"/>
      <c r="G18" s="21"/>
    </row>
    <row r="19" spans="1:7" ht="37.5">
      <c r="A19" s="39">
        <f>A17+1</f>
        <v>12</v>
      </c>
      <c r="B19" s="39" t="s">
        <v>77</v>
      </c>
      <c r="C19" s="24" t="s">
        <v>305</v>
      </c>
      <c r="D19" s="20" t="s">
        <v>75</v>
      </c>
      <c r="E19" s="20">
        <v>41.2</v>
      </c>
      <c r="F19" s="21">
        <v>19.78</v>
      </c>
      <c r="G19" s="21">
        <f>F19*E19</f>
        <v>814.9360000000001</v>
      </c>
    </row>
    <row r="20" spans="1:7" ht="72.75">
      <c r="A20" s="39">
        <f>A19+1</f>
        <v>13</v>
      </c>
      <c r="B20" s="39" t="s">
        <v>78</v>
      </c>
      <c r="C20" s="24" t="s">
        <v>306</v>
      </c>
      <c r="D20" s="20" t="s">
        <v>75</v>
      </c>
      <c r="E20" s="20">
        <v>59.46</v>
      </c>
      <c r="F20" s="21">
        <v>5.96</v>
      </c>
      <c r="G20" s="21">
        <f>F20*E20</f>
        <v>354.3816</v>
      </c>
    </row>
    <row r="21" spans="1:7" ht="36">
      <c r="A21" s="39">
        <f>A20+1</f>
        <v>14</v>
      </c>
      <c r="B21" s="39" t="s">
        <v>79</v>
      </c>
      <c r="C21" s="24" t="s">
        <v>80</v>
      </c>
      <c r="D21" s="20" t="s">
        <v>81</v>
      </c>
      <c r="E21" s="20">
        <v>20</v>
      </c>
      <c r="F21" s="21">
        <v>23.37</v>
      </c>
      <c r="G21" s="21">
        <f>F21*E21</f>
        <v>467.40000000000003</v>
      </c>
    </row>
    <row r="22" spans="1:7" ht="12.75">
      <c r="A22" s="39"/>
      <c r="B22" s="39"/>
      <c r="C22" s="24"/>
      <c r="D22" s="20"/>
      <c r="E22" s="20"/>
      <c r="F22" s="21"/>
      <c r="G22" s="21"/>
    </row>
    <row r="23" spans="1:7" ht="48.75">
      <c r="A23" s="39">
        <f>A21+1</f>
        <v>15</v>
      </c>
      <c r="B23" s="39" t="s">
        <v>82</v>
      </c>
      <c r="C23" s="24" t="s">
        <v>307</v>
      </c>
      <c r="D23" s="20" t="s">
        <v>81</v>
      </c>
      <c r="E23" s="20">
        <v>8</v>
      </c>
      <c r="F23" s="21">
        <v>57.87</v>
      </c>
      <c r="G23" s="21">
        <f>F23*E23</f>
        <v>462.96</v>
      </c>
    </row>
    <row r="24" spans="1:7" ht="36">
      <c r="A24" s="39">
        <f>A23+1</f>
        <v>16</v>
      </c>
      <c r="B24" s="39" t="s">
        <v>83</v>
      </c>
      <c r="C24" s="24" t="s">
        <v>84</v>
      </c>
      <c r="D24" s="20" t="s">
        <v>75</v>
      </c>
      <c r="E24" s="20">
        <v>15.849</v>
      </c>
      <c r="F24" s="21">
        <v>26.26</v>
      </c>
      <c r="G24" s="21">
        <f>F24*E24</f>
        <v>416.19474</v>
      </c>
    </row>
    <row r="25" spans="1:7" ht="24">
      <c r="A25" s="39">
        <f>A24+1</f>
        <v>17</v>
      </c>
      <c r="B25" s="39" t="s">
        <v>85</v>
      </c>
      <c r="C25" s="24" t="s">
        <v>86</v>
      </c>
      <c r="D25" s="20" t="s">
        <v>75</v>
      </c>
      <c r="E25" s="20">
        <v>142</v>
      </c>
      <c r="F25" s="21">
        <v>15.58</v>
      </c>
      <c r="G25" s="21">
        <f>F25*E25</f>
        <v>2212.36</v>
      </c>
    </row>
    <row r="26" spans="1:7" ht="48.75">
      <c r="A26" s="39">
        <f>A25+1</f>
        <v>18</v>
      </c>
      <c r="B26" s="39" t="s">
        <v>87</v>
      </c>
      <c r="C26" s="24" t="s">
        <v>308</v>
      </c>
      <c r="D26" s="20" t="s">
        <v>88</v>
      </c>
      <c r="E26" s="20">
        <v>55</v>
      </c>
      <c r="F26" s="21">
        <v>22.76</v>
      </c>
      <c r="G26" s="21">
        <f>F26*E26</f>
        <v>1251.8000000000002</v>
      </c>
    </row>
    <row r="27" spans="1:7" ht="36">
      <c r="A27" s="39">
        <f>A26+1</f>
        <v>19</v>
      </c>
      <c r="B27" s="39" t="s">
        <v>309</v>
      </c>
      <c r="C27" s="24" t="s">
        <v>310</v>
      </c>
      <c r="D27" s="20" t="s">
        <v>57</v>
      </c>
      <c r="E27" s="20">
        <v>2</v>
      </c>
      <c r="F27" s="21">
        <v>931.57</v>
      </c>
      <c r="G27" s="21">
        <f>F27*E27</f>
        <v>1863.14</v>
      </c>
    </row>
    <row r="28" spans="1:7" ht="12.75">
      <c r="A28" s="42"/>
      <c r="B28" s="32" t="s">
        <v>311</v>
      </c>
      <c r="C28" s="27" t="s">
        <v>89</v>
      </c>
      <c r="D28" s="28"/>
      <c r="E28" s="29"/>
      <c r="F28" s="30"/>
      <c r="G28" s="31"/>
    </row>
    <row r="29" spans="1:7" ht="36">
      <c r="A29" s="39">
        <f>A27+1</f>
        <v>20</v>
      </c>
      <c r="B29" s="39" t="s">
        <v>90</v>
      </c>
      <c r="C29" s="24" t="s">
        <v>91</v>
      </c>
      <c r="D29" s="20" t="s">
        <v>75</v>
      </c>
      <c r="E29" s="20">
        <v>24</v>
      </c>
      <c r="F29" s="21">
        <v>31</v>
      </c>
      <c r="G29" s="21">
        <f aca="true" t="shared" si="2" ref="G29:G43">F29*E29</f>
        <v>744</v>
      </c>
    </row>
    <row r="30" spans="1:7" ht="12.75">
      <c r="A30" s="39">
        <f aca="true" t="shared" si="3" ref="A30:A43">A29+1</f>
        <v>21</v>
      </c>
      <c r="B30" s="39" t="s">
        <v>92</v>
      </c>
      <c r="C30" s="24" t="s">
        <v>93</v>
      </c>
      <c r="D30" s="20" t="s">
        <v>94</v>
      </c>
      <c r="E30" s="20">
        <v>32</v>
      </c>
      <c r="F30" s="21">
        <v>13.92</v>
      </c>
      <c r="G30" s="21">
        <f t="shared" si="2"/>
        <v>445.44</v>
      </c>
    </row>
    <row r="31" spans="1:7" ht="36.75">
      <c r="A31" s="39">
        <f t="shared" si="3"/>
        <v>22</v>
      </c>
      <c r="B31" s="39" t="s">
        <v>95</v>
      </c>
      <c r="C31" s="24" t="s">
        <v>312</v>
      </c>
      <c r="D31" s="20" t="s">
        <v>75</v>
      </c>
      <c r="E31" s="20">
        <v>35</v>
      </c>
      <c r="F31" s="21">
        <v>42.86</v>
      </c>
      <c r="G31" s="21">
        <f t="shared" si="2"/>
        <v>1500.1</v>
      </c>
    </row>
    <row r="32" spans="1:7" ht="48.75">
      <c r="A32" s="39">
        <f t="shared" si="3"/>
        <v>23</v>
      </c>
      <c r="B32" s="39" t="s">
        <v>96</v>
      </c>
      <c r="C32" s="24" t="s">
        <v>313</v>
      </c>
      <c r="D32" s="20" t="s">
        <v>75</v>
      </c>
      <c r="E32" s="20">
        <v>24</v>
      </c>
      <c r="F32" s="21">
        <v>25.33</v>
      </c>
      <c r="G32" s="21">
        <f t="shared" si="2"/>
        <v>607.92</v>
      </c>
    </row>
    <row r="33" spans="1:7" ht="24.75">
      <c r="A33" s="39">
        <f t="shared" si="3"/>
        <v>24</v>
      </c>
      <c r="B33" s="39" t="s">
        <v>97</v>
      </c>
      <c r="C33" s="24" t="s">
        <v>314</v>
      </c>
      <c r="D33" s="20" t="s">
        <v>75</v>
      </c>
      <c r="E33" s="20">
        <v>86.24</v>
      </c>
      <c r="F33" s="21">
        <v>13.64</v>
      </c>
      <c r="G33" s="21">
        <f t="shared" si="2"/>
        <v>1176.3136</v>
      </c>
    </row>
    <row r="34" spans="1:7" ht="36">
      <c r="A34" s="39">
        <f t="shared" si="3"/>
        <v>25</v>
      </c>
      <c r="B34" s="39" t="s">
        <v>98</v>
      </c>
      <c r="C34" s="24" t="s">
        <v>99</v>
      </c>
      <c r="D34" s="20" t="s">
        <v>75</v>
      </c>
      <c r="E34" s="20">
        <v>86.24</v>
      </c>
      <c r="F34" s="21">
        <v>32.62</v>
      </c>
      <c r="G34" s="21">
        <f t="shared" si="2"/>
        <v>2813.1487999999995</v>
      </c>
    </row>
    <row r="35" spans="1:7" ht="24">
      <c r="A35" s="39">
        <f t="shared" si="3"/>
        <v>26</v>
      </c>
      <c r="B35" s="39" t="s">
        <v>100</v>
      </c>
      <c r="C35" s="24" t="s">
        <v>101</v>
      </c>
      <c r="D35" s="20" t="s">
        <v>102</v>
      </c>
      <c r="E35" s="20">
        <v>2.5</v>
      </c>
      <c r="F35" s="21">
        <v>160.1</v>
      </c>
      <c r="G35" s="21">
        <f t="shared" si="2"/>
        <v>400.25</v>
      </c>
    </row>
    <row r="36" spans="1:7" ht="12.75">
      <c r="A36" s="39">
        <f t="shared" si="3"/>
        <v>27</v>
      </c>
      <c r="B36" s="39" t="s">
        <v>103</v>
      </c>
      <c r="C36" s="24" t="s">
        <v>104</v>
      </c>
      <c r="D36" s="20" t="s">
        <v>75</v>
      </c>
      <c r="E36" s="20">
        <v>2.5</v>
      </c>
      <c r="F36" s="21">
        <v>83.36</v>
      </c>
      <c r="G36" s="21">
        <f t="shared" si="2"/>
        <v>208.4</v>
      </c>
    </row>
    <row r="37" spans="1:7" ht="24">
      <c r="A37" s="39">
        <f t="shared" si="3"/>
        <v>28</v>
      </c>
      <c r="B37" s="39" t="s">
        <v>105</v>
      </c>
      <c r="C37" s="24" t="s">
        <v>106</v>
      </c>
      <c r="D37" s="20" t="s">
        <v>75</v>
      </c>
      <c r="E37" s="20">
        <v>28.3</v>
      </c>
      <c r="F37" s="21">
        <v>45.83</v>
      </c>
      <c r="G37" s="21">
        <f t="shared" si="2"/>
        <v>1296.989</v>
      </c>
    </row>
    <row r="38" spans="1:7" ht="48">
      <c r="A38" s="39">
        <f t="shared" si="3"/>
        <v>29</v>
      </c>
      <c r="B38" s="39" t="s">
        <v>107</v>
      </c>
      <c r="C38" s="24" t="s">
        <v>108</v>
      </c>
      <c r="D38" s="20" t="s">
        <v>102</v>
      </c>
      <c r="E38" s="20">
        <v>56.6</v>
      </c>
      <c r="F38" s="21">
        <v>29.89</v>
      </c>
      <c r="G38" s="21">
        <f t="shared" si="2"/>
        <v>1691.7740000000001</v>
      </c>
    </row>
    <row r="39" spans="1:7" ht="24">
      <c r="A39" s="39">
        <f t="shared" si="3"/>
        <v>30</v>
      </c>
      <c r="B39" s="39" t="s">
        <v>109</v>
      </c>
      <c r="C39" s="24" t="s">
        <v>110</v>
      </c>
      <c r="D39" s="20" t="s">
        <v>75</v>
      </c>
      <c r="E39" s="20">
        <v>145.84</v>
      </c>
      <c r="F39" s="21">
        <v>8.31</v>
      </c>
      <c r="G39" s="21">
        <f t="shared" si="2"/>
        <v>1211.9304000000002</v>
      </c>
    </row>
    <row r="40" spans="1:7" ht="24">
      <c r="A40" s="39">
        <f t="shared" si="3"/>
        <v>31</v>
      </c>
      <c r="B40" s="39" t="s">
        <v>111</v>
      </c>
      <c r="C40" s="24" t="s">
        <v>112</v>
      </c>
      <c r="D40" s="20" t="s">
        <v>75</v>
      </c>
      <c r="E40" s="20">
        <v>27.25</v>
      </c>
      <c r="F40" s="21">
        <v>149.03</v>
      </c>
      <c r="G40" s="21">
        <f t="shared" si="2"/>
        <v>4061.0675</v>
      </c>
    </row>
    <row r="41" spans="1:7" ht="144">
      <c r="A41" s="39">
        <f t="shared" si="3"/>
        <v>32</v>
      </c>
      <c r="B41" s="39" t="s">
        <v>113</v>
      </c>
      <c r="C41" s="24" t="s">
        <v>114</v>
      </c>
      <c r="D41" s="20" t="s">
        <v>75</v>
      </c>
      <c r="E41" s="20">
        <v>30</v>
      </c>
      <c r="F41" s="21">
        <v>61.06</v>
      </c>
      <c r="G41" s="21">
        <f t="shared" si="2"/>
        <v>1831.8000000000002</v>
      </c>
    </row>
    <row r="42" spans="1:7" ht="60">
      <c r="A42" s="39">
        <f t="shared" si="3"/>
        <v>33</v>
      </c>
      <c r="B42" s="39" t="s">
        <v>115</v>
      </c>
      <c r="C42" s="24" t="s">
        <v>116</v>
      </c>
      <c r="D42" s="20" t="s">
        <v>75</v>
      </c>
      <c r="E42" s="20">
        <v>142</v>
      </c>
      <c r="F42" s="21">
        <v>21.25</v>
      </c>
      <c r="G42" s="21">
        <f t="shared" si="2"/>
        <v>3017.5</v>
      </c>
    </row>
    <row r="43" spans="1:7" ht="24">
      <c r="A43" s="39">
        <f t="shared" si="3"/>
        <v>34</v>
      </c>
      <c r="B43" s="39" t="s">
        <v>117</v>
      </c>
      <c r="C43" s="24" t="s">
        <v>118</v>
      </c>
      <c r="D43" s="20" t="s">
        <v>75</v>
      </c>
      <c r="E43" s="20">
        <v>142</v>
      </c>
      <c r="F43" s="21">
        <v>39.73</v>
      </c>
      <c r="G43" s="21">
        <f t="shared" si="2"/>
        <v>5641.66</v>
      </c>
    </row>
    <row r="44" spans="1:7" ht="12.75">
      <c r="A44" s="42"/>
      <c r="B44" s="32" t="s">
        <v>315</v>
      </c>
      <c r="C44" s="27" t="s">
        <v>119</v>
      </c>
      <c r="D44" s="28"/>
      <c r="E44" s="29"/>
      <c r="F44" s="30"/>
      <c r="G44" s="31"/>
    </row>
    <row r="45" spans="1:7" ht="97.5">
      <c r="A45" s="39">
        <f>A43+1</f>
        <v>35</v>
      </c>
      <c r="B45" s="39" t="s">
        <v>120</v>
      </c>
      <c r="C45" s="24" t="s">
        <v>328</v>
      </c>
      <c r="D45" s="20" t="s">
        <v>81</v>
      </c>
      <c r="E45" s="20">
        <v>7</v>
      </c>
      <c r="F45" s="21">
        <v>738.96</v>
      </c>
      <c r="G45" s="21">
        <f aca="true" t="shared" si="4" ref="G45:G61">F45*E45</f>
        <v>5172.72</v>
      </c>
    </row>
    <row r="46" spans="1:7" ht="24">
      <c r="A46" s="39">
        <f>A45+1</f>
        <v>36</v>
      </c>
      <c r="B46" s="39" t="s">
        <v>121</v>
      </c>
      <c r="C46" s="24" t="s">
        <v>122</v>
      </c>
      <c r="D46" s="20" t="s">
        <v>81</v>
      </c>
      <c r="E46" s="20">
        <v>7</v>
      </c>
      <c r="F46" s="21">
        <v>68.81</v>
      </c>
      <c r="G46" s="21">
        <f t="shared" si="4"/>
        <v>481.67</v>
      </c>
    </row>
    <row r="47" spans="1:7" ht="24">
      <c r="A47" s="39">
        <f aca="true" t="shared" si="5" ref="A47:A53">A46+1</f>
        <v>37</v>
      </c>
      <c r="B47" s="39" t="s">
        <v>123</v>
      </c>
      <c r="C47" s="24" t="s">
        <v>124</v>
      </c>
      <c r="D47" s="20" t="s">
        <v>81</v>
      </c>
      <c r="E47" s="20">
        <v>7</v>
      </c>
      <c r="F47" s="21">
        <v>236.93</v>
      </c>
      <c r="G47" s="21">
        <f t="shared" si="4"/>
        <v>1658.51</v>
      </c>
    </row>
    <row r="48" spans="1:7" ht="84">
      <c r="A48" s="39">
        <f t="shared" si="5"/>
        <v>38</v>
      </c>
      <c r="B48" s="39" t="s">
        <v>125</v>
      </c>
      <c r="C48" s="24" t="s">
        <v>126</v>
      </c>
      <c r="D48" s="20" t="s">
        <v>75</v>
      </c>
      <c r="E48" s="20">
        <v>2</v>
      </c>
      <c r="F48" s="21">
        <v>414.15</v>
      </c>
      <c r="G48" s="21">
        <f t="shared" si="4"/>
        <v>828.3</v>
      </c>
    </row>
    <row r="49" spans="1:7" ht="12.75">
      <c r="A49" s="39">
        <f t="shared" si="5"/>
        <v>39</v>
      </c>
      <c r="B49" s="39" t="s">
        <v>127</v>
      </c>
      <c r="C49" s="24" t="s">
        <v>16</v>
      </c>
      <c r="D49" s="20" t="s">
        <v>75</v>
      </c>
      <c r="E49" s="20">
        <v>2</v>
      </c>
      <c r="F49" s="21">
        <v>368.86</v>
      </c>
      <c r="G49" s="21">
        <f t="shared" si="4"/>
        <v>737.72</v>
      </c>
    </row>
    <row r="50" spans="1:7" ht="36">
      <c r="A50" s="39">
        <f t="shared" si="5"/>
        <v>40</v>
      </c>
      <c r="B50" s="39" t="s">
        <v>128</v>
      </c>
      <c r="C50" s="24" t="s">
        <v>129</v>
      </c>
      <c r="D50" s="20" t="s">
        <v>75</v>
      </c>
      <c r="E50" s="20">
        <v>4</v>
      </c>
      <c r="F50" s="21">
        <v>56.68</v>
      </c>
      <c r="G50" s="21">
        <f t="shared" si="4"/>
        <v>226.72</v>
      </c>
    </row>
    <row r="51" spans="1:7" ht="24">
      <c r="A51" s="39">
        <f t="shared" si="5"/>
        <v>41</v>
      </c>
      <c r="B51" s="39" t="s">
        <v>130</v>
      </c>
      <c r="C51" s="24" t="s">
        <v>131</v>
      </c>
      <c r="D51" s="20" t="s">
        <v>81</v>
      </c>
      <c r="E51" s="20">
        <v>3</v>
      </c>
      <c r="F51" s="21">
        <v>431.45</v>
      </c>
      <c r="G51" s="21">
        <f t="shared" si="4"/>
        <v>1294.35</v>
      </c>
    </row>
    <row r="52" spans="1:7" ht="36">
      <c r="A52" s="39">
        <f t="shared" si="5"/>
        <v>42</v>
      </c>
      <c r="B52" s="39" t="s">
        <v>132</v>
      </c>
      <c r="C52" s="24" t="s">
        <v>133</v>
      </c>
      <c r="D52" s="20" t="s">
        <v>81</v>
      </c>
      <c r="E52" s="20">
        <v>3</v>
      </c>
      <c r="F52" s="21">
        <v>149.1</v>
      </c>
      <c r="G52" s="21">
        <f t="shared" si="4"/>
        <v>447.29999999999995</v>
      </c>
    </row>
    <row r="53" spans="1:7" ht="36">
      <c r="A53" s="39">
        <f t="shared" si="5"/>
        <v>43</v>
      </c>
      <c r="B53" s="39" t="s">
        <v>329</v>
      </c>
      <c r="C53" s="24" t="s">
        <v>330</v>
      </c>
      <c r="D53" s="20" t="s">
        <v>81</v>
      </c>
      <c r="E53" s="20">
        <v>1</v>
      </c>
      <c r="F53" s="21">
        <v>300</v>
      </c>
      <c r="G53" s="21">
        <f>F53*E53</f>
        <v>300</v>
      </c>
    </row>
    <row r="54" spans="1:7" ht="12.75">
      <c r="A54" s="42"/>
      <c r="B54" s="32" t="s">
        <v>316</v>
      </c>
      <c r="C54" s="27" t="s">
        <v>134</v>
      </c>
      <c r="D54" s="28"/>
      <c r="E54" s="29"/>
      <c r="F54" s="30"/>
      <c r="G54" s="31"/>
    </row>
    <row r="55" spans="1:7" ht="48">
      <c r="A55" s="39">
        <f>A53+1</f>
        <v>44</v>
      </c>
      <c r="B55" s="39" t="s">
        <v>135</v>
      </c>
      <c r="C55" s="24" t="s">
        <v>136</v>
      </c>
      <c r="D55" s="20" t="s">
        <v>75</v>
      </c>
      <c r="E55" s="20">
        <v>382.7</v>
      </c>
      <c r="F55" s="21">
        <v>4.26</v>
      </c>
      <c r="G55" s="21">
        <f t="shared" si="4"/>
        <v>1630.302</v>
      </c>
    </row>
    <row r="56" spans="1:7" ht="24">
      <c r="A56" s="39">
        <f aca="true" t="shared" si="6" ref="A56:A61">A55+1</f>
        <v>45</v>
      </c>
      <c r="B56" s="39" t="s">
        <v>137</v>
      </c>
      <c r="C56" s="24" t="s">
        <v>138</v>
      </c>
      <c r="D56" s="20" t="s">
        <v>75</v>
      </c>
      <c r="E56" s="20">
        <v>35</v>
      </c>
      <c r="F56" s="21">
        <v>3.85</v>
      </c>
      <c r="G56" s="21">
        <f t="shared" si="4"/>
        <v>134.75</v>
      </c>
    </row>
    <row r="57" spans="1:7" ht="36">
      <c r="A57" s="39">
        <f t="shared" si="6"/>
        <v>46</v>
      </c>
      <c r="B57" s="39" t="s">
        <v>139</v>
      </c>
      <c r="C57" s="24" t="s">
        <v>140</v>
      </c>
      <c r="D57" s="20" t="s">
        <v>75</v>
      </c>
      <c r="E57" s="20">
        <v>115</v>
      </c>
      <c r="F57" s="21">
        <v>3.27</v>
      </c>
      <c r="G57" s="21">
        <f t="shared" si="4"/>
        <v>376.05</v>
      </c>
    </row>
    <row r="58" spans="1:7" ht="24">
      <c r="A58" s="39">
        <f t="shared" si="6"/>
        <v>47</v>
      </c>
      <c r="B58" s="39" t="s">
        <v>141</v>
      </c>
      <c r="C58" s="24" t="s">
        <v>142</v>
      </c>
      <c r="D58" s="20" t="s">
        <v>75</v>
      </c>
      <c r="E58" s="20">
        <v>281.6</v>
      </c>
      <c r="F58" s="21">
        <v>8.87</v>
      </c>
      <c r="G58" s="21">
        <f t="shared" si="4"/>
        <v>2497.792</v>
      </c>
    </row>
    <row r="59" spans="1:7" ht="24">
      <c r="A59" s="39">
        <f t="shared" si="6"/>
        <v>48</v>
      </c>
      <c r="B59" s="39" t="s">
        <v>143</v>
      </c>
      <c r="C59" s="24" t="s">
        <v>144</v>
      </c>
      <c r="D59" s="20" t="s">
        <v>75</v>
      </c>
      <c r="E59" s="20">
        <v>728.8</v>
      </c>
      <c r="F59" s="21">
        <v>2.92</v>
      </c>
      <c r="G59" s="21">
        <f t="shared" si="4"/>
        <v>2128.096</v>
      </c>
    </row>
    <row r="60" spans="1:7" ht="36">
      <c r="A60" s="39">
        <f t="shared" si="6"/>
        <v>49</v>
      </c>
      <c r="B60" s="39" t="s">
        <v>145</v>
      </c>
      <c r="C60" s="24" t="s">
        <v>146</v>
      </c>
      <c r="D60" s="20" t="s">
        <v>75</v>
      </c>
      <c r="E60" s="20">
        <v>728.8</v>
      </c>
      <c r="F60" s="21">
        <v>15.75</v>
      </c>
      <c r="G60" s="21">
        <f t="shared" si="4"/>
        <v>11478.599999999999</v>
      </c>
    </row>
    <row r="61" spans="1:7" ht="12.75">
      <c r="A61" s="39">
        <f t="shared" si="6"/>
        <v>50</v>
      </c>
      <c r="B61" s="39" t="s">
        <v>147</v>
      </c>
      <c r="C61" s="24" t="s">
        <v>148</v>
      </c>
      <c r="D61" s="20" t="s">
        <v>52</v>
      </c>
      <c r="E61" s="20">
        <v>20</v>
      </c>
      <c r="F61" s="21">
        <v>33.26</v>
      </c>
      <c r="G61" s="21">
        <f t="shared" si="4"/>
        <v>665.1999999999999</v>
      </c>
    </row>
    <row r="62" spans="1:7" ht="12.75">
      <c r="A62" s="39"/>
      <c r="B62" s="39"/>
      <c r="C62" s="24"/>
      <c r="D62" s="20"/>
      <c r="E62" s="20"/>
      <c r="F62" s="21"/>
      <c r="G62" s="21"/>
    </row>
    <row r="63" spans="1:7" ht="21.75" customHeight="1" thickBot="1">
      <c r="A63" s="43"/>
      <c r="B63" s="8"/>
      <c r="C63" s="9"/>
      <c r="D63" s="34"/>
      <c r="E63" s="35"/>
      <c r="F63" s="36"/>
      <c r="G63" s="37"/>
    </row>
    <row r="64" spans="1:7" ht="30" customHeight="1" thickBot="1">
      <c r="A64" s="61" t="s">
        <v>295</v>
      </c>
      <c r="B64" s="62"/>
      <c r="C64" s="62"/>
      <c r="D64" s="62"/>
      <c r="E64" s="62"/>
      <c r="F64" s="63"/>
      <c r="G64" s="38">
        <f>SUM(G4:G63)</f>
        <v>72462.65724000002</v>
      </c>
    </row>
    <row r="65" spans="2:3" ht="12.75" customHeight="1">
      <c r="B65" s="2"/>
      <c r="C65" s="2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10" ht="15.75" customHeight="1"/>
  </sheetData>
  <sheetProtection/>
  <mergeCells count="2">
    <mergeCell ref="A1:G1"/>
    <mergeCell ref="A64:F6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&amp;L&amp;"Arial,Grassetto"&amp;8Dialisi Villa Scassi - Stima lavori&amp;R&amp;"Arial,Grassetto"&amp;8&amp;P/&amp;N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zoomScalePageLayoutView="0" workbookViewId="0" topLeftCell="A1">
      <selection activeCell="A68" sqref="A1:IV68"/>
    </sheetView>
  </sheetViews>
  <sheetFormatPr defaultColWidth="1.8515625" defaultRowHeight="12.75"/>
  <cols>
    <col min="1" max="1" width="4.140625" style="1" bestFit="1" customWidth="1"/>
    <col min="2" max="2" width="11.28125" style="1" customWidth="1"/>
    <col min="3" max="3" width="45.28125" style="1" customWidth="1"/>
    <col min="4" max="4" width="6.140625" style="1" customWidth="1"/>
    <col min="5" max="5" width="4.7109375" style="1" customWidth="1"/>
    <col min="6" max="6" width="10.7109375" style="1" customWidth="1"/>
    <col min="7" max="7" width="11.7109375" style="1" bestFit="1" customWidth="1"/>
    <col min="8" max="10" width="1.8515625" style="1" customWidth="1"/>
    <col min="11" max="11" width="19.28125" style="1" customWidth="1"/>
    <col min="12" max="16384" width="1.8515625" style="1" customWidth="1"/>
  </cols>
  <sheetData>
    <row r="1" spans="1:7" ht="48" customHeight="1" thickBot="1">
      <c r="A1" s="64" t="s">
        <v>334</v>
      </c>
      <c r="B1" s="65"/>
      <c r="C1" s="65"/>
      <c r="D1" s="65"/>
      <c r="E1" s="65"/>
      <c r="F1" s="65"/>
      <c r="G1" s="66"/>
    </row>
    <row r="2" spans="1:7" ht="44.25" customHeight="1">
      <c r="A2" s="3" t="s">
        <v>291</v>
      </c>
      <c r="B2" s="4" t="s">
        <v>0</v>
      </c>
      <c r="C2" s="4" t="s">
        <v>292</v>
      </c>
      <c r="D2" s="5" t="s">
        <v>1</v>
      </c>
      <c r="E2" s="5" t="s">
        <v>290</v>
      </c>
      <c r="F2" s="5" t="s">
        <v>293</v>
      </c>
      <c r="G2" s="6" t="s">
        <v>294</v>
      </c>
    </row>
    <row r="3" spans="1:7" ht="12" customHeight="1">
      <c r="A3" s="16"/>
      <c r="B3" s="16"/>
      <c r="C3" s="16"/>
      <c r="D3" s="16"/>
      <c r="E3" s="16"/>
      <c r="F3" s="16"/>
      <c r="G3" s="16"/>
    </row>
    <row r="4" spans="1:7" ht="12.75">
      <c r="A4" s="26"/>
      <c r="B4" s="32"/>
      <c r="C4" s="27" t="s">
        <v>332</v>
      </c>
      <c r="D4" s="28"/>
      <c r="E4" s="29"/>
      <c r="F4" s="30"/>
      <c r="G4" s="31"/>
    </row>
    <row r="5" spans="1:7" ht="108">
      <c r="A5" s="39">
        <v>1</v>
      </c>
      <c r="B5" s="39" t="s">
        <v>149</v>
      </c>
      <c r="C5" s="24" t="s">
        <v>150</v>
      </c>
      <c r="D5" s="20" t="s">
        <v>81</v>
      </c>
      <c r="E5" s="20">
        <v>4</v>
      </c>
      <c r="F5" s="21">
        <v>1881.04</v>
      </c>
      <c r="G5" s="21">
        <v>7524.16</v>
      </c>
    </row>
    <row r="6" spans="1:7" ht="48">
      <c r="A6" s="39">
        <f>A5+1</f>
        <v>2</v>
      </c>
      <c r="B6" s="39" t="s">
        <v>151</v>
      </c>
      <c r="C6" s="24" t="s">
        <v>152</v>
      </c>
      <c r="D6" s="20" t="s">
        <v>81</v>
      </c>
      <c r="E6" s="20">
        <v>4</v>
      </c>
      <c r="F6" s="21">
        <v>458</v>
      </c>
      <c r="G6" s="21">
        <v>1832</v>
      </c>
    </row>
    <row r="7" spans="1:7" ht="60">
      <c r="A7" s="39">
        <f aca="true" t="shared" si="0" ref="A7:A17">A6+1</f>
        <v>3</v>
      </c>
      <c r="B7" s="39" t="s">
        <v>153</v>
      </c>
      <c r="C7" s="24" t="s">
        <v>154</v>
      </c>
      <c r="D7" s="20" t="s">
        <v>81</v>
      </c>
      <c r="E7" s="20">
        <v>4</v>
      </c>
      <c r="F7" s="21">
        <v>313.72</v>
      </c>
      <c r="G7" s="21">
        <v>1254.88</v>
      </c>
    </row>
    <row r="8" spans="1:7" ht="36">
      <c r="A8" s="39">
        <f t="shared" si="0"/>
        <v>4</v>
      </c>
      <c r="B8" s="39" t="s">
        <v>155</v>
      </c>
      <c r="C8" s="24" t="s">
        <v>156</v>
      </c>
      <c r="D8" s="20" t="s">
        <v>81</v>
      </c>
      <c r="E8" s="20">
        <v>4</v>
      </c>
      <c r="F8" s="21">
        <v>118.21</v>
      </c>
      <c r="G8" s="21">
        <v>472.84</v>
      </c>
    </row>
    <row r="9" spans="1:7" ht="24">
      <c r="A9" s="39">
        <f t="shared" si="0"/>
        <v>5</v>
      </c>
      <c r="B9" s="39" t="s">
        <v>157</v>
      </c>
      <c r="C9" s="24" t="s">
        <v>158</v>
      </c>
      <c r="D9" s="20" t="s">
        <v>81</v>
      </c>
      <c r="E9" s="20">
        <v>8</v>
      </c>
      <c r="F9" s="21">
        <v>49.59</v>
      </c>
      <c r="G9" s="21">
        <v>396.72</v>
      </c>
    </row>
    <row r="10" spans="1:7" ht="36">
      <c r="A10" s="39">
        <f t="shared" si="0"/>
        <v>6</v>
      </c>
      <c r="B10" s="39" t="s">
        <v>159</v>
      </c>
      <c r="C10" s="24" t="s">
        <v>160</v>
      </c>
      <c r="D10" s="20" t="s">
        <v>81</v>
      </c>
      <c r="E10" s="20">
        <v>4</v>
      </c>
      <c r="F10" s="21">
        <v>65.78</v>
      </c>
      <c r="G10" s="21">
        <v>263.12</v>
      </c>
    </row>
    <row r="11" spans="1:7" ht="24">
      <c r="A11" s="39">
        <f t="shared" si="0"/>
        <v>7</v>
      </c>
      <c r="B11" s="39" t="s">
        <v>161</v>
      </c>
      <c r="C11" s="24" t="s">
        <v>162</v>
      </c>
      <c r="D11" s="20" t="s">
        <v>81</v>
      </c>
      <c r="E11" s="20">
        <v>4</v>
      </c>
      <c r="F11" s="21">
        <v>149.27</v>
      </c>
      <c r="G11" s="21">
        <v>597.08</v>
      </c>
    </row>
    <row r="12" spans="1:7" ht="24">
      <c r="A12" s="39">
        <f t="shared" si="0"/>
        <v>8</v>
      </c>
      <c r="B12" s="39" t="s">
        <v>163</v>
      </c>
      <c r="C12" s="24" t="s">
        <v>164</v>
      </c>
      <c r="D12" s="20" t="s">
        <v>81</v>
      </c>
      <c r="E12" s="20">
        <v>4</v>
      </c>
      <c r="F12" s="21">
        <v>60.72</v>
      </c>
      <c r="G12" s="21">
        <v>242.88</v>
      </c>
    </row>
    <row r="13" spans="1:7" ht="36">
      <c r="A13" s="39">
        <f t="shared" si="0"/>
        <v>9</v>
      </c>
      <c r="B13" s="39" t="s">
        <v>165</v>
      </c>
      <c r="C13" s="24" t="s">
        <v>166</v>
      </c>
      <c r="D13" s="20" t="s">
        <v>81</v>
      </c>
      <c r="E13" s="20">
        <v>4</v>
      </c>
      <c r="F13" s="21">
        <v>38.12</v>
      </c>
      <c r="G13" s="21">
        <v>152.48</v>
      </c>
    </row>
    <row r="14" spans="1:7" ht="24">
      <c r="A14" s="39">
        <f t="shared" si="0"/>
        <v>10</v>
      </c>
      <c r="B14" s="39" t="s">
        <v>167</v>
      </c>
      <c r="C14" s="24" t="s">
        <v>168</v>
      </c>
      <c r="D14" s="20" t="s">
        <v>81</v>
      </c>
      <c r="E14" s="20">
        <v>4</v>
      </c>
      <c r="F14" s="21">
        <v>88.16</v>
      </c>
      <c r="G14" s="21">
        <v>352.64</v>
      </c>
    </row>
    <row r="15" spans="1:7" ht="24">
      <c r="A15" s="39">
        <f t="shared" si="0"/>
        <v>11</v>
      </c>
      <c r="B15" s="39" t="s">
        <v>169</v>
      </c>
      <c r="C15" s="24" t="s">
        <v>170</v>
      </c>
      <c r="D15" s="20" t="s">
        <v>81</v>
      </c>
      <c r="E15" s="20">
        <v>4</v>
      </c>
      <c r="F15" s="21">
        <v>139.02</v>
      </c>
      <c r="G15" s="21">
        <v>556.08</v>
      </c>
    </row>
    <row r="16" spans="1:7" ht="24">
      <c r="A16" s="39">
        <f t="shared" si="0"/>
        <v>12</v>
      </c>
      <c r="B16" s="39" t="s">
        <v>171</v>
      </c>
      <c r="C16" s="24" t="s">
        <v>172</v>
      </c>
      <c r="D16" s="20" t="s">
        <v>81</v>
      </c>
      <c r="E16" s="20">
        <v>4</v>
      </c>
      <c r="F16" s="21">
        <v>185.96</v>
      </c>
      <c r="G16" s="21">
        <v>743.85</v>
      </c>
    </row>
    <row r="17" spans="1:7" ht="12.75">
      <c r="A17" s="39">
        <f t="shared" si="0"/>
        <v>13</v>
      </c>
      <c r="B17" s="39" t="s">
        <v>173</v>
      </c>
      <c r="C17" s="24" t="s">
        <v>174</v>
      </c>
      <c r="D17" s="20" t="s">
        <v>52</v>
      </c>
      <c r="E17" s="20">
        <v>8</v>
      </c>
      <c r="F17" s="21">
        <v>30.2</v>
      </c>
      <c r="G17" s="21">
        <v>241.6</v>
      </c>
    </row>
    <row r="18" spans="1:7" ht="12" customHeight="1">
      <c r="A18" s="45"/>
      <c r="B18" s="17"/>
      <c r="C18" s="17"/>
      <c r="D18" s="17"/>
      <c r="E18" s="17"/>
      <c r="F18" s="17"/>
      <c r="G18" s="17"/>
    </row>
    <row r="19" spans="1:7" ht="12.75">
      <c r="A19" s="42"/>
      <c r="B19" s="32"/>
      <c r="C19" s="27" t="s">
        <v>284</v>
      </c>
      <c r="D19" s="28"/>
      <c r="E19" s="29"/>
      <c r="F19" s="30"/>
      <c r="G19" s="31"/>
    </row>
    <row r="20" spans="1:7" ht="12.75">
      <c r="A20" s="39">
        <v>1</v>
      </c>
      <c r="B20" s="39" t="str">
        <f>CONCATENATE("NP",A20)</f>
        <v>NP1</v>
      </c>
      <c r="C20" s="24" t="s">
        <v>19</v>
      </c>
      <c r="D20" s="20" t="s">
        <v>289</v>
      </c>
      <c r="E20" s="20">
        <v>1</v>
      </c>
      <c r="F20" s="21">
        <v>600</v>
      </c>
      <c r="G20" s="21">
        <f aca="true" t="shared" si="1" ref="G20:G37">(F20*E20)</f>
        <v>600</v>
      </c>
    </row>
    <row r="21" spans="1:7" ht="12.75">
      <c r="A21" s="39">
        <f aca="true" t="shared" si="2" ref="A21:A26">A20+1</f>
        <v>2</v>
      </c>
      <c r="B21" s="39" t="str">
        <f aca="true" t="shared" si="3" ref="B21:B55">CONCATENATE("NP",A21)</f>
        <v>NP2</v>
      </c>
      <c r="C21" s="24" t="s">
        <v>18</v>
      </c>
      <c r="D21" s="20" t="s">
        <v>289</v>
      </c>
      <c r="E21" s="20">
        <v>1</v>
      </c>
      <c r="F21" s="21">
        <v>2500</v>
      </c>
      <c r="G21" s="21">
        <f t="shared" si="1"/>
        <v>2500</v>
      </c>
    </row>
    <row r="22" spans="1:7" ht="12.75">
      <c r="A22" s="39">
        <f t="shared" si="2"/>
        <v>3</v>
      </c>
      <c r="B22" s="39" t="str">
        <f t="shared" si="3"/>
        <v>NP3</v>
      </c>
      <c r="C22" s="24" t="s">
        <v>20</v>
      </c>
      <c r="D22" s="20" t="s">
        <v>289</v>
      </c>
      <c r="E22" s="20">
        <v>1</v>
      </c>
      <c r="F22" s="21">
        <v>1250</v>
      </c>
      <c r="G22" s="21">
        <f t="shared" si="1"/>
        <v>1250</v>
      </c>
    </row>
    <row r="23" spans="1:7" ht="12.75">
      <c r="A23" s="39">
        <f t="shared" si="2"/>
        <v>4</v>
      </c>
      <c r="B23" s="39" t="str">
        <f t="shared" si="3"/>
        <v>NP4</v>
      </c>
      <c r="C23" s="24" t="s">
        <v>21</v>
      </c>
      <c r="D23" s="20" t="s">
        <v>289</v>
      </c>
      <c r="E23" s="20">
        <v>1</v>
      </c>
      <c r="F23" s="21">
        <v>13500</v>
      </c>
      <c r="G23" s="21">
        <f>(F23*E23)</f>
        <v>13500</v>
      </c>
    </row>
    <row r="24" spans="1:7" ht="12.75">
      <c r="A24" s="39">
        <f t="shared" si="2"/>
        <v>5</v>
      </c>
      <c r="B24" s="39" t="str">
        <f t="shared" si="3"/>
        <v>NP5</v>
      </c>
      <c r="C24" s="24" t="s">
        <v>22</v>
      </c>
      <c r="D24" s="20" t="s">
        <v>289</v>
      </c>
      <c r="E24" s="20">
        <v>1</v>
      </c>
      <c r="F24" s="21">
        <v>300</v>
      </c>
      <c r="G24" s="21">
        <f t="shared" si="1"/>
        <v>300</v>
      </c>
    </row>
    <row r="25" spans="1:7" ht="12.75">
      <c r="A25" s="39">
        <f t="shared" si="2"/>
        <v>6</v>
      </c>
      <c r="B25" s="39" t="str">
        <f t="shared" si="3"/>
        <v>NP6</v>
      </c>
      <c r="C25" s="24" t="s">
        <v>23</v>
      </c>
      <c r="D25" s="20" t="s">
        <v>289</v>
      </c>
      <c r="E25" s="20">
        <v>2</v>
      </c>
      <c r="F25" s="21">
        <v>2250</v>
      </c>
      <c r="G25" s="21">
        <f t="shared" si="1"/>
        <v>4500</v>
      </c>
    </row>
    <row r="26" spans="1:7" ht="24">
      <c r="A26" s="39">
        <f t="shared" si="2"/>
        <v>7</v>
      </c>
      <c r="B26" s="39" t="str">
        <f t="shared" si="3"/>
        <v>NP7</v>
      </c>
      <c r="C26" s="24" t="s">
        <v>24</v>
      </c>
      <c r="D26" s="20" t="s">
        <v>289</v>
      </c>
      <c r="E26" s="20">
        <v>1</v>
      </c>
      <c r="F26" s="21">
        <v>19000</v>
      </c>
      <c r="G26" s="21">
        <f t="shared" si="1"/>
        <v>19000</v>
      </c>
    </row>
    <row r="27" spans="1:7" ht="12.75">
      <c r="A27" s="42"/>
      <c r="B27" s="32"/>
      <c r="C27" s="27" t="s">
        <v>27</v>
      </c>
      <c r="D27" s="28"/>
      <c r="E27" s="29"/>
      <c r="F27" s="30"/>
      <c r="G27" s="31"/>
    </row>
    <row r="28" spans="1:7" ht="12.75">
      <c r="A28" s="39">
        <f>A26+1</f>
        <v>8</v>
      </c>
      <c r="B28" s="39" t="str">
        <f t="shared" si="3"/>
        <v>NP8</v>
      </c>
      <c r="C28" s="24" t="s">
        <v>25</v>
      </c>
      <c r="D28" s="20" t="s">
        <v>289</v>
      </c>
      <c r="E28" s="20">
        <v>2</v>
      </c>
      <c r="F28" s="21">
        <v>2150</v>
      </c>
      <c r="G28" s="21">
        <f t="shared" si="1"/>
        <v>4300</v>
      </c>
    </row>
    <row r="29" spans="1:7" ht="12.75">
      <c r="A29" s="39">
        <f>A28+1</f>
        <v>9</v>
      </c>
      <c r="B29" s="39" t="str">
        <f t="shared" si="3"/>
        <v>NP9</v>
      </c>
      <c r="C29" s="24" t="s">
        <v>26</v>
      </c>
      <c r="D29" s="20" t="s">
        <v>289</v>
      </c>
      <c r="E29" s="20">
        <v>1</v>
      </c>
      <c r="F29" s="21">
        <v>300</v>
      </c>
      <c r="G29" s="21">
        <f t="shared" si="1"/>
        <v>300</v>
      </c>
    </row>
    <row r="30" spans="1:7" ht="12.75">
      <c r="A30" s="42"/>
      <c r="B30" s="32"/>
      <c r="C30" s="27" t="s">
        <v>283</v>
      </c>
      <c r="D30" s="28"/>
      <c r="E30" s="29"/>
      <c r="F30" s="30"/>
      <c r="G30" s="31"/>
    </row>
    <row r="31" spans="1:7" ht="13.5" customHeight="1">
      <c r="A31" s="39">
        <f>A29+1</f>
        <v>10</v>
      </c>
      <c r="B31" s="39" t="str">
        <f t="shared" si="3"/>
        <v>NP10</v>
      </c>
      <c r="C31" s="19" t="s">
        <v>296</v>
      </c>
      <c r="D31" s="20"/>
      <c r="E31" s="20"/>
      <c r="F31" s="21"/>
      <c r="G31" s="21"/>
    </row>
    <row r="32" spans="1:7" ht="24">
      <c r="A32" s="39">
        <f>A31+1</f>
        <v>11</v>
      </c>
      <c r="B32" s="39" t="str">
        <f t="shared" si="3"/>
        <v>NP11</v>
      </c>
      <c r="C32" s="24" t="s">
        <v>28</v>
      </c>
      <c r="D32" s="20" t="s">
        <v>289</v>
      </c>
      <c r="E32" s="20">
        <v>1</v>
      </c>
      <c r="F32" s="21">
        <v>78000</v>
      </c>
      <c r="G32" s="21">
        <f t="shared" si="1"/>
        <v>78000</v>
      </c>
    </row>
    <row r="33" spans="1:7" ht="12.75">
      <c r="A33" s="39">
        <f>A32+1</f>
        <v>12</v>
      </c>
      <c r="B33" s="39" t="str">
        <f t="shared" si="3"/>
        <v>NP12</v>
      </c>
      <c r="C33" s="24" t="s">
        <v>30</v>
      </c>
      <c r="D33" s="20" t="s">
        <v>289</v>
      </c>
      <c r="E33" s="20">
        <v>1</v>
      </c>
      <c r="F33" s="21">
        <v>1500</v>
      </c>
      <c r="G33" s="21">
        <f t="shared" si="1"/>
        <v>1500</v>
      </c>
    </row>
    <row r="34" spans="1:7" ht="12.75">
      <c r="A34" s="39">
        <f>A33+1</f>
        <v>13</v>
      </c>
      <c r="B34" s="39" t="str">
        <f t="shared" si="3"/>
        <v>NP13</v>
      </c>
      <c r="C34" s="24" t="s">
        <v>29</v>
      </c>
      <c r="D34" s="20" t="s">
        <v>289</v>
      </c>
      <c r="E34" s="20">
        <v>1</v>
      </c>
      <c r="F34" s="21">
        <v>2100</v>
      </c>
      <c r="G34" s="21">
        <f t="shared" si="1"/>
        <v>2100</v>
      </c>
    </row>
    <row r="35" spans="1:7" ht="12.75">
      <c r="A35" s="39">
        <f>A34+1</f>
        <v>14</v>
      </c>
      <c r="B35" s="39" t="str">
        <f t="shared" si="3"/>
        <v>NP14</v>
      </c>
      <c r="C35" s="24" t="s">
        <v>31</v>
      </c>
      <c r="D35" s="20" t="s">
        <v>289</v>
      </c>
      <c r="E35" s="20">
        <v>1</v>
      </c>
      <c r="F35" s="21">
        <v>750</v>
      </c>
      <c r="G35" s="21">
        <f t="shared" si="1"/>
        <v>750</v>
      </c>
    </row>
    <row r="36" spans="1:7" ht="25.5">
      <c r="A36" s="42"/>
      <c r="B36" s="32"/>
      <c r="C36" s="27" t="s">
        <v>287</v>
      </c>
      <c r="D36" s="28"/>
      <c r="E36" s="29"/>
      <c r="F36" s="30"/>
      <c r="G36" s="31"/>
    </row>
    <row r="37" spans="1:7" ht="12.75">
      <c r="A37" s="39">
        <f>A35+1</f>
        <v>15</v>
      </c>
      <c r="B37" s="39" t="str">
        <f t="shared" si="3"/>
        <v>NP15</v>
      </c>
      <c r="C37" s="24" t="s">
        <v>33</v>
      </c>
      <c r="D37" s="20" t="s">
        <v>289</v>
      </c>
      <c r="E37" s="20">
        <v>1</v>
      </c>
      <c r="F37" s="21">
        <v>5350</v>
      </c>
      <c r="G37" s="21">
        <f t="shared" si="1"/>
        <v>5350</v>
      </c>
    </row>
    <row r="38" spans="1:7" ht="12.75">
      <c r="A38" s="42"/>
      <c r="B38" s="32"/>
      <c r="C38" s="27" t="s">
        <v>32</v>
      </c>
      <c r="D38" s="28"/>
      <c r="E38" s="29"/>
      <c r="F38" s="30"/>
      <c r="G38" s="31"/>
    </row>
    <row r="39" spans="1:7" ht="24">
      <c r="A39" s="39">
        <f>A37+1</f>
        <v>16</v>
      </c>
      <c r="B39" s="39" t="str">
        <f t="shared" si="3"/>
        <v>NP16</v>
      </c>
      <c r="C39" s="24" t="s">
        <v>34</v>
      </c>
      <c r="D39" s="20" t="s">
        <v>289</v>
      </c>
      <c r="E39" s="20">
        <v>1</v>
      </c>
      <c r="F39" s="21">
        <v>30000</v>
      </c>
      <c r="G39" s="21">
        <f>(F39*E39)</f>
        <v>30000</v>
      </c>
    </row>
    <row r="40" spans="1:7" ht="12" customHeight="1">
      <c r="A40" s="39"/>
      <c r="B40" s="39"/>
      <c r="C40" s="22"/>
      <c r="D40" s="20"/>
      <c r="E40" s="20"/>
      <c r="F40" s="21"/>
      <c r="G40" s="21"/>
    </row>
    <row r="41" spans="1:7" ht="38.25">
      <c r="A41" s="42"/>
      <c r="B41" s="32"/>
      <c r="C41" s="27" t="s">
        <v>288</v>
      </c>
      <c r="D41" s="28"/>
      <c r="E41" s="29"/>
      <c r="F41" s="30"/>
      <c r="G41" s="31"/>
    </row>
    <row r="42" spans="1:7" ht="12.75">
      <c r="A42" s="39">
        <f>A39+1</f>
        <v>17</v>
      </c>
      <c r="B42" s="39" t="str">
        <f t="shared" si="3"/>
        <v>NP17</v>
      </c>
      <c r="C42" s="24" t="s">
        <v>35</v>
      </c>
      <c r="D42" s="20" t="s">
        <v>289</v>
      </c>
      <c r="E42" s="20">
        <v>1</v>
      </c>
      <c r="F42" s="21">
        <v>70000</v>
      </c>
      <c r="G42" s="21">
        <f>(F42*E42)</f>
        <v>70000</v>
      </c>
    </row>
    <row r="43" spans="1:7" ht="12.75">
      <c r="A43" s="39">
        <f>A42+1</f>
        <v>18</v>
      </c>
      <c r="B43" s="39" t="str">
        <f t="shared" si="3"/>
        <v>NP18</v>
      </c>
      <c r="C43" s="24" t="s">
        <v>38</v>
      </c>
      <c r="D43" s="20" t="s">
        <v>289</v>
      </c>
      <c r="E43" s="20">
        <v>28</v>
      </c>
      <c r="F43" s="21">
        <v>300</v>
      </c>
      <c r="G43" s="21">
        <f>F43*E43</f>
        <v>8400</v>
      </c>
    </row>
    <row r="44" spans="1:7" ht="12.75">
      <c r="A44" s="39">
        <f>A43+1</f>
        <v>19</v>
      </c>
      <c r="B44" s="39" t="str">
        <f t="shared" si="3"/>
        <v>NP19</v>
      </c>
      <c r="C44" s="24" t="s">
        <v>37</v>
      </c>
      <c r="D44" s="20" t="s">
        <v>289</v>
      </c>
      <c r="E44" s="20">
        <v>28</v>
      </c>
      <c r="F44" s="21">
        <v>125</v>
      </c>
      <c r="G44" s="21">
        <f>(F44*E44)</f>
        <v>3500</v>
      </c>
    </row>
    <row r="45" spans="1:7" ht="12.75">
      <c r="A45" s="39">
        <f>A44+1</f>
        <v>20</v>
      </c>
      <c r="B45" s="39" t="str">
        <f t="shared" si="3"/>
        <v>NP20</v>
      </c>
      <c r="C45" s="24" t="s">
        <v>36</v>
      </c>
      <c r="D45" s="20" t="s">
        <v>289</v>
      </c>
      <c r="E45" s="20">
        <v>38</v>
      </c>
      <c r="F45" s="21">
        <v>125</v>
      </c>
      <c r="G45" s="21">
        <f>(F45*E45)</f>
        <v>4750</v>
      </c>
    </row>
    <row r="46" spans="1:7" ht="12" customHeight="1">
      <c r="A46" s="39"/>
      <c r="B46" s="39"/>
      <c r="C46" s="19"/>
      <c r="D46" s="20"/>
      <c r="E46" s="20"/>
      <c r="F46" s="21"/>
      <c r="G46" s="21"/>
    </row>
    <row r="47" spans="1:7" ht="12.75">
      <c r="A47" s="42"/>
      <c r="B47" s="32"/>
      <c r="C47" s="27" t="s">
        <v>285</v>
      </c>
      <c r="D47" s="28"/>
      <c r="E47" s="29"/>
      <c r="F47" s="30"/>
      <c r="G47" s="31"/>
    </row>
    <row r="48" spans="1:7" ht="12.75">
      <c r="A48" s="39">
        <f>A44+1</f>
        <v>20</v>
      </c>
      <c r="B48" s="39" t="str">
        <f t="shared" si="3"/>
        <v>NP20</v>
      </c>
      <c r="C48" s="24" t="s">
        <v>39</v>
      </c>
      <c r="D48" s="20" t="s">
        <v>289</v>
      </c>
      <c r="E48" s="20">
        <v>28</v>
      </c>
      <c r="F48" s="21">
        <v>90</v>
      </c>
      <c r="G48" s="21">
        <f>(F48*E48)</f>
        <v>2520</v>
      </c>
    </row>
    <row r="49" spans="1:7" ht="12" customHeight="1">
      <c r="A49" s="39"/>
      <c r="B49" s="39"/>
      <c r="C49" s="19"/>
      <c r="D49" s="20"/>
      <c r="E49" s="20"/>
      <c r="F49" s="21"/>
      <c r="G49" s="21"/>
    </row>
    <row r="50" spans="1:7" ht="38.25">
      <c r="A50" s="42"/>
      <c r="B50" s="32"/>
      <c r="C50" s="27" t="s">
        <v>286</v>
      </c>
      <c r="D50" s="28"/>
      <c r="E50" s="29"/>
      <c r="F50" s="30"/>
      <c r="G50" s="31"/>
    </row>
    <row r="51" spans="1:7" ht="24">
      <c r="A51" s="39">
        <f>A48+1</f>
        <v>21</v>
      </c>
      <c r="B51" s="39" t="str">
        <f t="shared" si="3"/>
        <v>NP21</v>
      </c>
      <c r="C51" s="24" t="s">
        <v>40</v>
      </c>
      <c r="D51" s="20" t="s">
        <v>289</v>
      </c>
      <c r="E51" s="20">
        <v>1</v>
      </c>
      <c r="F51" s="21">
        <v>6000</v>
      </c>
      <c r="G51" s="21">
        <f>(F51*E51)</f>
        <v>6000</v>
      </c>
    </row>
    <row r="52" spans="1:7" ht="24">
      <c r="A52" s="39">
        <f>A51+1</f>
        <v>22</v>
      </c>
      <c r="B52" s="39" t="str">
        <f t="shared" si="3"/>
        <v>NP22</v>
      </c>
      <c r="C52" s="24" t="s">
        <v>43</v>
      </c>
      <c r="D52" s="20" t="s">
        <v>289</v>
      </c>
      <c r="E52" s="20">
        <v>1</v>
      </c>
      <c r="F52" s="21">
        <v>2000</v>
      </c>
      <c r="G52" s="21">
        <f>(F52*E52)</f>
        <v>2000</v>
      </c>
    </row>
    <row r="53" spans="1:7" ht="36">
      <c r="A53" s="39">
        <f>A52+1</f>
        <v>23</v>
      </c>
      <c r="B53" s="39" t="str">
        <f t="shared" si="3"/>
        <v>NP23</v>
      </c>
      <c r="C53" s="24" t="s">
        <v>41</v>
      </c>
      <c r="D53" s="20" t="s">
        <v>289</v>
      </c>
      <c r="E53" s="20">
        <v>1</v>
      </c>
      <c r="F53" s="21">
        <v>3000</v>
      </c>
      <c r="G53" s="21">
        <f>(F53*E53)</f>
        <v>3000</v>
      </c>
    </row>
    <row r="54" spans="1:7" ht="24">
      <c r="A54" s="39">
        <f>A53+1</f>
        <v>24</v>
      </c>
      <c r="B54" s="39" t="str">
        <f t="shared" si="3"/>
        <v>NP24</v>
      </c>
      <c r="C54" s="24" t="s">
        <v>42</v>
      </c>
      <c r="D54" s="20" t="s">
        <v>289</v>
      </c>
      <c r="E54" s="20">
        <v>1</v>
      </c>
      <c r="F54" s="21">
        <v>2000</v>
      </c>
      <c r="G54" s="21">
        <f>(F54*E54)</f>
        <v>2000</v>
      </c>
    </row>
    <row r="55" spans="1:7" ht="24">
      <c r="A55" s="39">
        <f>A54+1</f>
        <v>25</v>
      </c>
      <c r="B55" s="39" t="str">
        <f t="shared" si="3"/>
        <v>NP25</v>
      </c>
      <c r="C55" s="24" t="s">
        <v>44</v>
      </c>
      <c r="D55" s="20" t="s">
        <v>289</v>
      </c>
      <c r="E55" s="20">
        <v>18</v>
      </c>
      <c r="F55" s="21">
        <v>200</v>
      </c>
      <c r="G55" s="21">
        <f>(F55*E55)</f>
        <v>3600</v>
      </c>
    </row>
    <row r="56" spans="1:7" ht="12.75">
      <c r="A56" s="39"/>
      <c r="B56" s="39"/>
      <c r="C56" s="24"/>
      <c r="D56" s="20"/>
      <c r="E56" s="20"/>
      <c r="F56" s="21"/>
      <c r="G56" s="21"/>
    </row>
    <row r="57" spans="1:7" ht="12.75">
      <c r="A57" s="42"/>
      <c r="B57" s="32"/>
      <c r="C57" s="27" t="s">
        <v>331</v>
      </c>
      <c r="D57" s="28"/>
      <c r="E57" s="29"/>
      <c r="F57" s="30"/>
      <c r="G57" s="31"/>
    </row>
    <row r="58" spans="1:7" ht="12.75">
      <c r="A58" s="39">
        <f>A55+1</f>
        <v>26</v>
      </c>
      <c r="B58" s="39" t="str">
        <f>CONCATENATE("NP",A58)</f>
        <v>NP26</v>
      </c>
      <c r="C58" s="24" t="s">
        <v>331</v>
      </c>
      <c r="D58" s="20" t="s">
        <v>289</v>
      </c>
      <c r="E58" s="20">
        <v>1</v>
      </c>
      <c r="F58" s="21">
        <v>1500</v>
      </c>
      <c r="G58" s="21">
        <f>(F58*E58)</f>
        <v>1500</v>
      </c>
    </row>
    <row r="59" spans="1:7" ht="12" customHeight="1">
      <c r="A59" s="39"/>
      <c r="B59" s="39"/>
      <c r="C59" s="19"/>
      <c r="D59" s="20"/>
      <c r="E59" s="20"/>
      <c r="F59" s="21"/>
      <c r="G59" s="21"/>
    </row>
    <row r="60" spans="1:7" ht="12.75">
      <c r="A60" s="42"/>
      <c r="B60" s="32"/>
      <c r="C60" s="27" t="s">
        <v>45</v>
      </c>
      <c r="D60" s="28"/>
      <c r="E60" s="29"/>
      <c r="F60" s="30"/>
      <c r="G60" s="31"/>
    </row>
    <row r="61" spans="1:7" ht="36">
      <c r="A61" s="39">
        <f>A58+1</f>
        <v>27</v>
      </c>
      <c r="B61" s="39"/>
      <c r="C61" s="24" t="s">
        <v>12</v>
      </c>
      <c r="D61" s="20" t="s">
        <v>289</v>
      </c>
      <c r="E61" s="20">
        <v>1</v>
      </c>
      <c r="F61" s="21"/>
      <c r="G61" s="67">
        <v>2000</v>
      </c>
    </row>
    <row r="62" spans="1:7" ht="24">
      <c r="A62" s="39">
        <f>A61+1</f>
        <v>28</v>
      </c>
      <c r="B62" s="39"/>
      <c r="C62" s="24" t="s">
        <v>13</v>
      </c>
      <c r="D62" s="20" t="s">
        <v>289</v>
      </c>
      <c r="E62" s="20">
        <v>1</v>
      </c>
      <c r="F62" s="21"/>
      <c r="G62" s="68"/>
    </row>
    <row r="63" spans="1:7" ht="48">
      <c r="A63" s="39">
        <f>A62+1</f>
        <v>29</v>
      </c>
      <c r="B63" s="39"/>
      <c r="C63" s="24" t="s">
        <v>14</v>
      </c>
      <c r="D63" s="20" t="s">
        <v>289</v>
      </c>
      <c r="E63" s="20">
        <v>1</v>
      </c>
      <c r="F63" s="21"/>
      <c r="G63" s="68"/>
    </row>
    <row r="64" spans="1:7" ht="39.75" customHeight="1">
      <c r="A64" s="39">
        <f>A63+1</f>
        <v>30</v>
      </c>
      <c r="B64" s="39"/>
      <c r="C64" s="24" t="s">
        <v>15</v>
      </c>
      <c r="D64" s="20" t="s">
        <v>289</v>
      </c>
      <c r="E64" s="20">
        <v>1</v>
      </c>
      <c r="F64" s="21"/>
      <c r="G64" s="69"/>
    </row>
    <row r="65" spans="1:7" ht="12.75">
      <c r="A65" s="39"/>
      <c r="B65" s="39"/>
      <c r="C65" s="18"/>
      <c r="D65" s="18"/>
      <c r="E65" s="18"/>
      <c r="F65" s="23"/>
      <c r="G65" s="23"/>
    </row>
    <row r="66" spans="1:7" ht="21.75" customHeight="1" thickBot="1">
      <c r="A66" s="43"/>
      <c r="B66" s="8"/>
      <c r="C66" s="9"/>
      <c r="D66" s="10"/>
      <c r="E66" s="11"/>
      <c r="F66" s="12"/>
      <c r="G66" s="13"/>
    </row>
    <row r="67" spans="1:7" ht="30" customHeight="1" thickBot="1">
      <c r="A67" s="61" t="s">
        <v>295</v>
      </c>
      <c r="B67" s="62"/>
      <c r="C67" s="62"/>
      <c r="D67" s="62"/>
      <c r="E67" s="62"/>
      <c r="F67" s="63"/>
      <c r="G67" s="38">
        <f>SUM(G5:G64)</f>
        <v>287850.33</v>
      </c>
    </row>
    <row r="68" ht="12" customHeight="1">
      <c r="A68" s="44"/>
    </row>
  </sheetData>
  <sheetProtection/>
  <mergeCells count="3">
    <mergeCell ref="A1:G1"/>
    <mergeCell ref="G61:G64"/>
    <mergeCell ref="A67:F6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&amp;L&amp;"Arial,Grassetto"&amp;8Dialisi Villa Scassi - Stima lavori&amp;R&amp;"Arial,Grassetto"&amp;8&amp;P/&amp;N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5" sqref="A1:IV15"/>
    </sheetView>
  </sheetViews>
  <sheetFormatPr defaultColWidth="1.8515625" defaultRowHeight="12.75"/>
  <cols>
    <col min="1" max="1" width="4.140625" style="1" bestFit="1" customWidth="1"/>
    <col min="2" max="2" width="11.28125" style="1" customWidth="1"/>
    <col min="3" max="3" width="45.28125" style="1" customWidth="1"/>
    <col min="4" max="4" width="6.140625" style="1" customWidth="1"/>
    <col min="5" max="5" width="4.7109375" style="1" customWidth="1"/>
    <col min="6" max="6" width="10.7109375" style="1" customWidth="1"/>
    <col min="7" max="7" width="11.7109375" style="1" bestFit="1" customWidth="1"/>
    <col min="8" max="10" width="1.8515625" style="1" customWidth="1"/>
    <col min="11" max="11" width="19.28125" style="1" customWidth="1"/>
    <col min="12" max="16384" width="1.8515625" style="1" customWidth="1"/>
  </cols>
  <sheetData>
    <row r="1" spans="1:7" ht="48" customHeight="1" thickBot="1">
      <c r="A1" s="64" t="s">
        <v>335</v>
      </c>
      <c r="B1" s="65"/>
      <c r="C1" s="65"/>
      <c r="D1" s="65"/>
      <c r="E1" s="65"/>
      <c r="F1" s="65"/>
      <c r="G1" s="66"/>
    </row>
    <row r="2" spans="1:7" ht="44.25" customHeight="1">
      <c r="A2" s="3" t="s">
        <v>291</v>
      </c>
      <c r="B2" s="4" t="s">
        <v>0</v>
      </c>
      <c r="C2" s="4" t="s">
        <v>292</v>
      </c>
      <c r="D2" s="5" t="s">
        <v>1</v>
      </c>
      <c r="E2" s="5" t="s">
        <v>290</v>
      </c>
      <c r="F2" s="5" t="s">
        <v>293</v>
      </c>
      <c r="G2" s="6" t="s">
        <v>294</v>
      </c>
    </row>
    <row r="3" spans="1:7" ht="12" customHeight="1">
      <c r="A3" s="16"/>
      <c r="B3" s="16"/>
      <c r="C3" s="16"/>
      <c r="D3" s="16"/>
      <c r="E3" s="16"/>
      <c r="F3" s="16"/>
      <c r="G3" s="16"/>
    </row>
    <row r="4" spans="1:7" ht="12.75">
      <c r="A4" s="42"/>
      <c r="B4" s="32" t="s">
        <v>317</v>
      </c>
      <c r="C4" s="27" t="s">
        <v>175</v>
      </c>
      <c r="D4" s="28"/>
      <c r="E4" s="29"/>
      <c r="F4" s="30"/>
      <c r="G4" s="31"/>
    </row>
    <row r="5" spans="1:7" ht="24">
      <c r="A5" s="39">
        <v>1</v>
      </c>
      <c r="B5" s="39" t="s">
        <v>176</v>
      </c>
      <c r="C5" s="24" t="s">
        <v>177</v>
      </c>
      <c r="D5" s="20" t="s">
        <v>178</v>
      </c>
      <c r="E5" s="20">
        <v>4</v>
      </c>
      <c r="F5" s="21">
        <v>10.86</v>
      </c>
      <c r="G5" s="21">
        <v>43.44</v>
      </c>
    </row>
    <row r="6" spans="1:7" ht="36">
      <c r="A6" s="39">
        <f aca="true" t="shared" si="0" ref="A6:A11">A5+1</f>
        <v>2</v>
      </c>
      <c r="B6" s="39" t="s">
        <v>179</v>
      </c>
      <c r="C6" s="24" t="s">
        <v>180</v>
      </c>
      <c r="D6" s="20" t="s">
        <v>181</v>
      </c>
      <c r="E6" s="20">
        <v>1905</v>
      </c>
      <c r="F6" s="21">
        <v>0.11</v>
      </c>
      <c r="G6" s="21">
        <v>209.55</v>
      </c>
    </row>
    <row r="7" spans="1:7" ht="60">
      <c r="A7" s="39">
        <f t="shared" si="0"/>
        <v>3</v>
      </c>
      <c r="B7" s="39" t="s">
        <v>182</v>
      </c>
      <c r="C7" s="24" t="s">
        <v>183</v>
      </c>
      <c r="D7" s="20" t="s">
        <v>178</v>
      </c>
      <c r="E7" s="20">
        <v>4</v>
      </c>
      <c r="F7" s="21">
        <v>610.87</v>
      </c>
      <c r="G7" s="21">
        <v>2443.48</v>
      </c>
    </row>
    <row r="8" spans="1:7" ht="36">
      <c r="A8" s="39">
        <f t="shared" si="0"/>
        <v>4</v>
      </c>
      <c r="B8" s="39" t="s">
        <v>184</v>
      </c>
      <c r="C8" s="24" t="s">
        <v>185</v>
      </c>
      <c r="D8" s="20" t="s">
        <v>81</v>
      </c>
      <c r="E8" s="20">
        <v>8</v>
      </c>
      <c r="F8" s="21">
        <v>5.63</v>
      </c>
      <c r="G8" s="21">
        <v>1576.4</v>
      </c>
    </row>
    <row r="9" spans="1:7" ht="36">
      <c r="A9" s="39">
        <f t="shared" si="0"/>
        <v>5</v>
      </c>
      <c r="B9" s="39" t="s">
        <v>82</v>
      </c>
      <c r="C9" s="24" t="s">
        <v>186</v>
      </c>
      <c r="D9" s="20" t="s">
        <v>81</v>
      </c>
      <c r="E9" s="20">
        <v>4</v>
      </c>
      <c r="F9" s="21">
        <v>57.87</v>
      </c>
      <c r="G9" s="21">
        <v>231.48</v>
      </c>
    </row>
    <row r="10" spans="1:7" ht="12.75">
      <c r="A10" s="39">
        <f t="shared" si="0"/>
        <v>6</v>
      </c>
      <c r="B10" s="39" t="s">
        <v>187</v>
      </c>
      <c r="C10" s="24" t="s">
        <v>188</v>
      </c>
      <c r="D10" s="20" t="s">
        <v>52</v>
      </c>
      <c r="E10" s="20">
        <v>8</v>
      </c>
      <c r="F10" s="21">
        <v>32.33</v>
      </c>
      <c r="G10" s="21">
        <v>258.64</v>
      </c>
    </row>
    <row r="11" spans="1:7" ht="12.75">
      <c r="A11" s="39">
        <f t="shared" si="0"/>
        <v>7</v>
      </c>
      <c r="B11" s="39" t="s">
        <v>189</v>
      </c>
      <c r="C11" s="24" t="s">
        <v>190</v>
      </c>
      <c r="D11" s="20" t="s">
        <v>52</v>
      </c>
      <c r="E11" s="20">
        <v>8</v>
      </c>
      <c r="F11" s="21">
        <v>34.6</v>
      </c>
      <c r="G11" s="21">
        <v>276.8</v>
      </c>
    </row>
    <row r="12" spans="1:7" ht="12.75">
      <c r="A12" s="25"/>
      <c r="B12" s="40"/>
      <c r="C12" s="14"/>
      <c r="D12" s="14"/>
      <c r="E12" s="14"/>
      <c r="F12" s="15"/>
      <c r="G12" s="15"/>
    </row>
    <row r="13" spans="1:7" ht="21.75" customHeight="1" thickBot="1">
      <c r="A13" s="7"/>
      <c r="B13" s="8"/>
      <c r="C13" s="9"/>
      <c r="D13" s="10"/>
      <c r="E13" s="11"/>
      <c r="F13" s="12"/>
      <c r="G13" s="13"/>
    </row>
    <row r="14" spans="1:7" ht="30" customHeight="1" thickBot="1">
      <c r="A14" s="61" t="s">
        <v>295</v>
      </c>
      <c r="B14" s="62"/>
      <c r="C14" s="62"/>
      <c r="D14" s="62"/>
      <c r="E14" s="62"/>
      <c r="F14" s="63"/>
      <c r="G14" s="38">
        <f>SUM(G4:G12)</f>
        <v>5039.790000000001</v>
      </c>
    </row>
    <row r="15" spans="2:3" ht="12.75" customHeight="1">
      <c r="B15" s="2"/>
      <c r="C15" s="2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60" ht="15.75" customHeight="1"/>
  </sheetData>
  <sheetProtection/>
  <mergeCells count="2">
    <mergeCell ref="A1:G1"/>
    <mergeCell ref="A14:F1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&amp;L&amp;"Arial,Grassetto"&amp;8Dialisi Villa Scassi - Stima lavori&amp;R&amp;"Arial,Grassetto"&amp;8&amp;P/&amp;N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115" zoomScaleSheetLayoutView="115" zoomScalePageLayoutView="0" workbookViewId="0" topLeftCell="A46">
      <selection activeCell="A1" sqref="A1:IV50"/>
    </sheetView>
  </sheetViews>
  <sheetFormatPr defaultColWidth="1.8515625" defaultRowHeight="12.75"/>
  <cols>
    <col min="1" max="1" width="4.140625" style="1" bestFit="1" customWidth="1"/>
    <col min="2" max="2" width="11.28125" style="1" customWidth="1"/>
    <col min="3" max="3" width="45.28125" style="1" customWidth="1"/>
    <col min="4" max="4" width="6.140625" style="1" customWidth="1"/>
    <col min="5" max="5" width="4.7109375" style="1" customWidth="1"/>
    <col min="6" max="6" width="10.7109375" style="1" customWidth="1"/>
    <col min="7" max="7" width="11.7109375" style="1" bestFit="1" customWidth="1"/>
    <col min="8" max="10" width="1.8515625" style="1" customWidth="1"/>
    <col min="11" max="11" width="19.28125" style="1" customWidth="1"/>
    <col min="12" max="16384" width="1.8515625" style="1" customWidth="1"/>
  </cols>
  <sheetData>
    <row r="1" spans="1:7" ht="48" customHeight="1" thickBot="1">
      <c r="A1" s="64" t="s">
        <v>336</v>
      </c>
      <c r="B1" s="65"/>
      <c r="C1" s="65"/>
      <c r="D1" s="65"/>
      <c r="E1" s="65"/>
      <c r="F1" s="65"/>
      <c r="G1" s="66"/>
    </row>
    <row r="2" spans="1:7" ht="44.25" customHeight="1">
      <c r="A2" s="3" t="s">
        <v>291</v>
      </c>
      <c r="B2" s="4" t="s">
        <v>0</v>
      </c>
      <c r="C2" s="4" t="s">
        <v>292</v>
      </c>
      <c r="D2" s="5" t="s">
        <v>1</v>
      </c>
      <c r="E2" s="5" t="s">
        <v>290</v>
      </c>
      <c r="F2" s="5" t="s">
        <v>293</v>
      </c>
      <c r="G2" s="6" t="s">
        <v>294</v>
      </c>
    </row>
    <row r="3" spans="1:7" ht="12" customHeight="1">
      <c r="A3" s="16"/>
      <c r="B3" s="16"/>
      <c r="C3" s="16"/>
      <c r="D3" s="16"/>
      <c r="E3" s="16"/>
      <c r="F3" s="16"/>
      <c r="G3" s="16"/>
    </row>
    <row r="4" spans="1:7" ht="12.75">
      <c r="A4" s="26"/>
      <c r="B4" s="32"/>
      <c r="C4" s="27" t="s">
        <v>191</v>
      </c>
      <c r="D4" s="28"/>
      <c r="E4" s="29"/>
      <c r="F4" s="30"/>
      <c r="G4" s="31"/>
    </row>
    <row r="5" spans="1:7" ht="24">
      <c r="A5" s="39">
        <v>1</v>
      </c>
      <c r="B5" s="39" t="s">
        <v>192</v>
      </c>
      <c r="C5" s="24" t="s">
        <v>193</v>
      </c>
      <c r="D5" s="20" t="s">
        <v>81</v>
      </c>
      <c r="E5" s="20">
        <v>20</v>
      </c>
      <c r="F5" s="21">
        <v>7.03</v>
      </c>
      <c r="G5" s="21">
        <f>F5*E5</f>
        <v>140.6</v>
      </c>
    </row>
    <row r="6" spans="1:7" ht="24">
      <c r="A6" s="39">
        <f>A5+1</f>
        <v>2</v>
      </c>
      <c r="B6" s="39" t="s">
        <v>194</v>
      </c>
      <c r="C6" s="24" t="s">
        <v>195</v>
      </c>
      <c r="D6" s="20" t="s">
        <v>81</v>
      </c>
      <c r="E6" s="20">
        <v>15</v>
      </c>
      <c r="F6" s="21">
        <v>6.12</v>
      </c>
      <c r="G6" s="21">
        <f aca="true" t="shared" si="0" ref="G6:G44">F6*E6</f>
        <v>91.8</v>
      </c>
    </row>
    <row r="7" spans="1:7" ht="72">
      <c r="A7" s="39">
        <f aca="true" t="shared" si="1" ref="A7:A45">A6+1</f>
        <v>3</v>
      </c>
      <c r="B7" s="39" t="s">
        <v>196</v>
      </c>
      <c r="C7" s="24" t="s">
        <v>197</v>
      </c>
      <c r="D7" s="20" t="s">
        <v>81</v>
      </c>
      <c r="E7" s="20">
        <v>18</v>
      </c>
      <c r="F7" s="21">
        <v>64.98</v>
      </c>
      <c r="G7" s="21">
        <f t="shared" si="0"/>
        <v>1169.64</v>
      </c>
    </row>
    <row r="8" spans="1:7" ht="72">
      <c r="A8" s="39">
        <f t="shared" si="1"/>
        <v>4</v>
      </c>
      <c r="B8" s="39" t="s">
        <v>198</v>
      </c>
      <c r="C8" s="24" t="s">
        <v>199</v>
      </c>
      <c r="D8" s="20" t="s">
        <v>81</v>
      </c>
      <c r="E8" s="20">
        <v>10</v>
      </c>
      <c r="F8" s="21">
        <v>68.06</v>
      </c>
      <c r="G8" s="21">
        <f t="shared" si="0"/>
        <v>680.6</v>
      </c>
    </row>
    <row r="9" spans="1:7" ht="72">
      <c r="A9" s="39">
        <f t="shared" si="1"/>
        <v>5</v>
      </c>
      <c r="B9" s="39" t="s">
        <v>200</v>
      </c>
      <c r="C9" s="24" t="s">
        <v>201</v>
      </c>
      <c r="D9" s="20" t="s">
        <v>81</v>
      </c>
      <c r="E9" s="20">
        <v>6</v>
      </c>
      <c r="F9" s="21">
        <v>47.94</v>
      </c>
      <c r="G9" s="21">
        <f t="shared" si="0"/>
        <v>287.64</v>
      </c>
    </row>
    <row r="10" spans="1:7" ht="72">
      <c r="A10" s="39">
        <f t="shared" si="1"/>
        <v>6</v>
      </c>
      <c r="B10" s="39" t="s">
        <v>202</v>
      </c>
      <c r="C10" s="24" t="s">
        <v>203</v>
      </c>
      <c r="D10" s="20" t="s">
        <v>81</v>
      </c>
      <c r="E10" s="20">
        <v>10</v>
      </c>
      <c r="F10" s="21">
        <v>135.83</v>
      </c>
      <c r="G10" s="21">
        <f t="shared" si="0"/>
        <v>1358.3000000000002</v>
      </c>
    </row>
    <row r="11" spans="1:7" ht="24">
      <c r="A11" s="39">
        <f t="shared" si="1"/>
        <v>7</v>
      </c>
      <c r="B11" s="39" t="s">
        <v>204</v>
      </c>
      <c r="C11" s="24" t="s">
        <v>319</v>
      </c>
      <c r="D11" s="20"/>
      <c r="E11" s="20"/>
      <c r="F11" s="21"/>
      <c r="G11" s="21">
        <f t="shared" si="0"/>
        <v>0</v>
      </c>
    </row>
    <row r="12" spans="1:7" ht="12.75">
      <c r="A12" s="39">
        <f t="shared" si="1"/>
        <v>8</v>
      </c>
      <c r="B12" s="39" t="s">
        <v>205</v>
      </c>
      <c r="C12" s="24" t="s">
        <v>206</v>
      </c>
      <c r="D12" s="20" t="s">
        <v>81</v>
      </c>
      <c r="E12" s="20">
        <v>72</v>
      </c>
      <c r="F12" s="21">
        <v>2.48</v>
      </c>
      <c r="G12" s="21">
        <f t="shared" si="0"/>
        <v>178.56</v>
      </c>
    </row>
    <row r="13" spans="1:7" ht="12.75">
      <c r="A13" s="39">
        <f t="shared" si="1"/>
        <v>9</v>
      </c>
      <c r="B13" s="39" t="s">
        <v>207</v>
      </c>
      <c r="C13" s="24" t="s">
        <v>208</v>
      </c>
      <c r="D13" s="20" t="s">
        <v>81</v>
      </c>
      <c r="E13" s="20">
        <v>20</v>
      </c>
      <c r="F13" s="21">
        <v>2.65</v>
      </c>
      <c r="G13" s="21">
        <f t="shared" si="0"/>
        <v>53</v>
      </c>
    </row>
    <row r="14" spans="1:7" ht="84">
      <c r="A14" s="39">
        <f t="shared" si="1"/>
        <v>10</v>
      </c>
      <c r="B14" s="39" t="s">
        <v>209</v>
      </c>
      <c r="C14" s="24" t="s">
        <v>210</v>
      </c>
      <c r="D14" s="20"/>
      <c r="E14" s="20"/>
      <c r="F14" s="21"/>
      <c r="G14" s="21">
        <f t="shared" si="0"/>
        <v>0</v>
      </c>
    </row>
    <row r="15" spans="1:7" ht="12.75">
      <c r="A15" s="39">
        <f t="shared" si="1"/>
        <v>11</v>
      </c>
      <c r="B15" s="39" t="s">
        <v>211</v>
      </c>
      <c r="C15" s="24" t="s">
        <v>212</v>
      </c>
      <c r="D15" s="20" t="s">
        <v>81</v>
      </c>
      <c r="E15" s="20">
        <v>18</v>
      </c>
      <c r="F15" s="21">
        <v>14.46</v>
      </c>
      <c r="G15" s="21">
        <f t="shared" si="0"/>
        <v>260.28000000000003</v>
      </c>
    </row>
    <row r="16" spans="1:7" ht="24">
      <c r="A16" s="39">
        <f t="shared" si="1"/>
        <v>12</v>
      </c>
      <c r="B16" s="39" t="s">
        <v>213</v>
      </c>
      <c r="C16" s="24" t="s">
        <v>214</v>
      </c>
      <c r="D16" s="20" t="s">
        <v>81</v>
      </c>
      <c r="E16" s="20">
        <v>10</v>
      </c>
      <c r="F16" s="21">
        <v>24.53</v>
      </c>
      <c r="G16" s="21">
        <f t="shared" si="0"/>
        <v>245.3</v>
      </c>
    </row>
    <row r="17" spans="1:7" ht="24">
      <c r="A17" s="39">
        <f t="shared" si="1"/>
        <v>13</v>
      </c>
      <c r="B17" s="39" t="s">
        <v>215</v>
      </c>
      <c r="C17" s="24" t="s">
        <v>216</v>
      </c>
      <c r="D17" s="20" t="s">
        <v>88</v>
      </c>
      <c r="E17" s="20">
        <v>130</v>
      </c>
      <c r="F17" s="21">
        <v>5.25</v>
      </c>
      <c r="G17" s="21">
        <f t="shared" si="0"/>
        <v>682.5</v>
      </c>
    </row>
    <row r="18" spans="1:7" ht="48">
      <c r="A18" s="39">
        <f t="shared" si="1"/>
        <v>14</v>
      </c>
      <c r="B18" s="39" t="s">
        <v>217</v>
      </c>
      <c r="C18" s="24" t="s">
        <v>218</v>
      </c>
      <c r="D18" s="20" t="s">
        <v>88</v>
      </c>
      <c r="E18" s="20">
        <v>60</v>
      </c>
      <c r="F18" s="21">
        <v>10.5</v>
      </c>
      <c r="G18" s="21">
        <f t="shared" si="0"/>
        <v>630</v>
      </c>
    </row>
    <row r="19" spans="1:7" ht="48">
      <c r="A19" s="39">
        <f t="shared" si="1"/>
        <v>15</v>
      </c>
      <c r="B19" s="39" t="s">
        <v>219</v>
      </c>
      <c r="C19" s="24" t="s">
        <v>220</v>
      </c>
      <c r="D19" s="20" t="s">
        <v>88</v>
      </c>
      <c r="E19" s="20">
        <v>30</v>
      </c>
      <c r="F19" s="21">
        <v>8.57</v>
      </c>
      <c r="G19" s="21">
        <f t="shared" si="0"/>
        <v>257.1</v>
      </c>
    </row>
    <row r="20" spans="1:7" ht="48">
      <c r="A20" s="39">
        <f t="shared" si="1"/>
        <v>16</v>
      </c>
      <c r="B20" s="39" t="s">
        <v>221</v>
      </c>
      <c r="C20" s="24" t="s">
        <v>222</v>
      </c>
      <c r="D20" s="20" t="s">
        <v>88</v>
      </c>
      <c r="E20" s="20"/>
      <c r="F20" s="21"/>
      <c r="G20" s="21">
        <f t="shared" si="0"/>
        <v>0</v>
      </c>
    </row>
    <row r="21" spans="1:7" ht="12.75">
      <c r="A21" s="39">
        <f t="shared" si="1"/>
        <v>17</v>
      </c>
      <c r="B21" s="39" t="s">
        <v>223</v>
      </c>
      <c r="C21" s="24" t="s">
        <v>224</v>
      </c>
      <c r="D21" s="20" t="s">
        <v>88</v>
      </c>
      <c r="E21" s="20">
        <v>160</v>
      </c>
      <c r="F21" s="21">
        <v>0.58</v>
      </c>
      <c r="G21" s="21">
        <f t="shared" si="0"/>
        <v>92.8</v>
      </c>
    </row>
    <row r="22" spans="1:7" ht="12.75">
      <c r="A22" s="39">
        <f t="shared" si="1"/>
        <v>18</v>
      </c>
      <c r="B22" s="39" t="s">
        <v>225</v>
      </c>
      <c r="C22" s="24" t="s">
        <v>226</v>
      </c>
      <c r="D22" s="20" t="s">
        <v>88</v>
      </c>
      <c r="E22" s="20">
        <v>160</v>
      </c>
      <c r="F22" s="21">
        <v>0.9</v>
      </c>
      <c r="G22" s="21">
        <f t="shared" si="0"/>
        <v>144</v>
      </c>
    </row>
    <row r="23" spans="1:7" ht="36">
      <c r="A23" s="39">
        <f t="shared" si="1"/>
        <v>19</v>
      </c>
      <c r="B23" s="39" t="s">
        <v>227</v>
      </c>
      <c r="C23" s="24" t="s">
        <v>228</v>
      </c>
      <c r="D23" s="20" t="s">
        <v>81</v>
      </c>
      <c r="E23" s="20">
        <v>4</v>
      </c>
      <c r="F23" s="21">
        <v>300</v>
      </c>
      <c r="G23" s="21">
        <f t="shared" si="0"/>
        <v>1200</v>
      </c>
    </row>
    <row r="24" spans="1:7" ht="72">
      <c r="A24" s="39">
        <f t="shared" si="1"/>
        <v>20</v>
      </c>
      <c r="B24" s="39" t="s">
        <v>229</v>
      </c>
      <c r="C24" s="24" t="s">
        <v>230</v>
      </c>
      <c r="D24" s="20" t="s">
        <v>81</v>
      </c>
      <c r="E24" s="20">
        <v>8</v>
      </c>
      <c r="F24" s="21">
        <v>85</v>
      </c>
      <c r="G24" s="21">
        <f t="shared" si="0"/>
        <v>680</v>
      </c>
    </row>
    <row r="25" spans="1:7" ht="36">
      <c r="A25" s="39">
        <f t="shared" si="1"/>
        <v>21</v>
      </c>
      <c r="B25" s="39" t="s">
        <v>231</v>
      </c>
      <c r="C25" s="24" t="s">
        <v>232</v>
      </c>
      <c r="D25" s="20" t="s">
        <v>81</v>
      </c>
      <c r="E25" s="20">
        <v>6</v>
      </c>
      <c r="F25" s="21">
        <v>55</v>
      </c>
      <c r="G25" s="21">
        <f t="shared" si="0"/>
        <v>330</v>
      </c>
    </row>
    <row r="26" spans="1:7" ht="60">
      <c r="A26" s="39">
        <f t="shared" si="1"/>
        <v>22</v>
      </c>
      <c r="B26" s="39" t="s">
        <v>233</v>
      </c>
      <c r="C26" s="24" t="s">
        <v>234</v>
      </c>
      <c r="D26" s="20" t="s">
        <v>81</v>
      </c>
      <c r="E26" s="20">
        <v>4</v>
      </c>
      <c r="F26" s="21">
        <v>42</v>
      </c>
      <c r="G26" s="21">
        <f t="shared" si="0"/>
        <v>168</v>
      </c>
    </row>
    <row r="27" spans="1:7" ht="48">
      <c r="A27" s="39">
        <f t="shared" si="1"/>
        <v>23</v>
      </c>
      <c r="B27" s="39" t="s">
        <v>235</v>
      </c>
      <c r="C27" s="24" t="s">
        <v>236</v>
      </c>
      <c r="D27" s="20" t="s">
        <v>81</v>
      </c>
      <c r="E27" s="20">
        <v>5</v>
      </c>
      <c r="F27" s="21">
        <v>35</v>
      </c>
      <c r="G27" s="21">
        <f t="shared" si="0"/>
        <v>175</v>
      </c>
    </row>
    <row r="28" spans="1:7" ht="36">
      <c r="A28" s="39">
        <f t="shared" si="1"/>
        <v>24</v>
      </c>
      <c r="B28" s="39" t="s">
        <v>237</v>
      </c>
      <c r="C28" s="24" t="s">
        <v>238</v>
      </c>
      <c r="D28" s="20" t="s">
        <v>81</v>
      </c>
      <c r="E28" s="20">
        <v>1</v>
      </c>
      <c r="F28" s="21">
        <v>1537.74</v>
      </c>
      <c r="G28" s="21">
        <f t="shared" si="0"/>
        <v>1537.74</v>
      </c>
    </row>
    <row r="29" spans="1:7" ht="24">
      <c r="A29" s="39">
        <f t="shared" si="1"/>
        <v>25</v>
      </c>
      <c r="B29" s="39" t="s">
        <v>239</v>
      </c>
      <c r="C29" s="24" t="s">
        <v>240</v>
      </c>
      <c r="D29" s="20" t="s">
        <v>81</v>
      </c>
      <c r="E29" s="20">
        <v>30</v>
      </c>
      <c r="F29" s="21">
        <v>106.32</v>
      </c>
      <c r="G29" s="21">
        <f t="shared" si="0"/>
        <v>3189.6</v>
      </c>
    </row>
    <row r="30" spans="1:7" ht="24">
      <c r="A30" s="39">
        <f t="shared" si="1"/>
        <v>26</v>
      </c>
      <c r="B30" s="39" t="s">
        <v>241</v>
      </c>
      <c r="C30" s="24" t="s">
        <v>242</v>
      </c>
      <c r="D30" s="20" t="s">
        <v>81</v>
      </c>
      <c r="E30" s="20">
        <v>2</v>
      </c>
      <c r="F30" s="21">
        <v>45.34</v>
      </c>
      <c r="G30" s="21">
        <f t="shared" si="0"/>
        <v>90.68</v>
      </c>
    </row>
    <row r="31" spans="1:7" ht="36">
      <c r="A31" s="39">
        <f t="shared" si="1"/>
        <v>27</v>
      </c>
      <c r="B31" s="39" t="s">
        <v>243</v>
      </c>
      <c r="C31" s="24" t="s">
        <v>244</v>
      </c>
      <c r="D31" s="20" t="s">
        <v>81</v>
      </c>
      <c r="E31" s="20">
        <v>1</v>
      </c>
      <c r="F31" s="21">
        <v>81.54</v>
      </c>
      <c r="G31" s="21">
        <f t="shared" si="0"/>
        <v>81.54</v>
      </c>
    </row>
    <row r="32" spans="1:7" ht="24">
      <c r="A32" s="39">
        <f t="shared" si="1"/>
        <v>28</v>
      </c>
      <c r="B32" s="39" t="s">
        <v>245</v>
      </c>
      <c r="C32" s="24" t="s">
        <v>246</v>
      </c>
      <c r="D32" s="20" t="s">
        <v>81</v>
      </c>
      <c r="E32" s="20">
        <v>4</v>
      </c>
      <c r="F32" s="21">
        <v>97.72</v>
      </c>
      <c r="G32" s="21">
        <f t="shared" si="0"/>
        <v>390.88</v>
      </c>
    </row>
    <row r="33" spans="1:7" ht="12.75">
      <c r="A33" s="39">
        <f t="shared" si="1"/>
        <v>29</v>
      </c>
      <c r="B33" s="39" t="s">
        <v>247</v>
      </c>
      <c r="C33" s="24" t="s">
        <v>248</v>
      </c>
      <c r="D33" s="20" t="s">
        <v>81</v>
      </c>
      <c r="E33" s="20">
        <v>16</v>
      </c>
      <c r="F33" s="21">
        <v>16.7</v>
      </c>
      <c r="G33" s="21">
        <f t="shared" si="0"/>
        <v>267.2</v>
      </c>
    </row>
    <row r="34" spans="1:7" ht="24">
      <c r="A34" s="39">
        <f t="shared" si="1"/>
        <v>30</v>
      </c>
      <c r="B34" s="39" t="s">
        <v>249</v>
      </c>
      <c r="C34" s="24" t="s">
        <v>250</v>
      </c>
      <c r="D34" s="20" t="s">
        <v>81</v>
      </c>
      <c r="E34" s="20">
        <v>1</v>
      </c>
      <c r="F34" s="21">
        <v>222.02</v>
      </c>
      <c r="G34" s="21">
        <f t="shared" si="0"/>
        <v>222.02</v>
      </c>
    </row>
    <row r="35" spans="1:7" ht="24">
      <c r="A35" s="39">
        <f t="shared" si="1"/>
        <v>31</v>
      </c>
      <c r="B35" s="39" t="s">
        <v>251</v>
      </c>
      <c r="C35" s="24" t="s">
        <v>252</v>
      </c>
      <c r="D35" s="20" t="s">
        <v>94</v>
      </c>
      <c r="E35" s="20">
        <v>850</v>
      </c>
      <c r="F35" s="21">
        <v>1.74</v>
      </c>
      <c r="G35" s="21">
        <f t="shared" si="0"/>
        <v>1479</v>
      </c>
    </row>
    <row r="36" spans="1:7" ht="24">
      <c r="A36" s="39">
        <f t="shared" si="1"/>
        <v>32</v>
      </c>
      <c r="B36" s="39" t="s">
        <v>251</v>
      </c>
      <c r="C36" s="24" t="s">
        <v>253</v>
      </c>
      <c r="D36" s="20" t="s">
        <v>94</v>
      </c>
      <c r="E36" s="20">
        <v>350</v>
      </c>
      <c r="F36" s="21">
        <v>2.66</v>
      </c>
      <c r="G36" s="21">
        <f t="shared" si="0"/>
        <v>931</v>
      </c>
    </row>
    <row r="37" spans="1:7" ht="12.75">
      <c r="A37" s="39">
        <f t="shared" si="1"/>
        <v>33</v>
      </c>
      <c r="B37" s="39" t="s">
        <v>254</v>
      </c>
      <c r="C37" s="24" t="s">
        <v>255</v>
      </c>
      <c r="D37" s="20" t="s">
        <v>81</v>
      </c>
      <c r="E37" s="20">
        <v>2</v>
      </c>
      <c r="F37" s="21">
        <v>44.56</v>
      </c>
      <c r="G37" s="21">
        <f t="shared" si="0"/>
        <v>89.12</v>
      </c>
    </row>
    <row r="38" spans="1:7" ht="12.75">
      <c r="A38" s="39">
        <f t="shared" si="1"/>
        <v>34</v>
      </c>
      <c r="B38" s="39" t="s">
        <v>256</v>
      </c>
      <c r="C38" s="24" t="s">
        <v>257</v>
      </c>
      <c r="D38" s="20" t="s">
        <v>94</v>
      </c>
      <c r="E38" s="20">
        <v>1200</v>
      </c>
      <c r="F38" s="21">
        <v>3.43</v>
      </c>
      <c r="G38" s="21">
        <f t="shared" si="0"/>
        <v>4116</v>
      </c>
    </row>
    <row r="39" spans="1:7" ht="36">
      <c r="A39" s="39">
        <f t="shared" si="1"/>
        <v>35</v>
      </c>
      <c r="B39" s="39" t="s">
        <v>258</v>
      </c>
      <c r="C39" s="24" t="s">
        <v>259</v>
      </c>
      <c r="D39" s="20" t="s">
        <v>81</v>
      </c>
      <c r="E39" s="20">
        <v>70</v>
      </c>
      <c r="F39" s="21">
        <v>26.39</v>
      </c>
      <c r="G39" s="21">
        <f t="shared" si="0"/>
        <v>1847.3</v>
      </c>
    </row>
    <row r="40" spans="1:7" ht="48">
      <c r="A40" s="39">
        <f t="shared" si="1"/>
        <v>36</v>
      </c>
      <c r="B40" s="39" t="s">
        <v>260</v>
      </c>
      <c r="C40" s="24" t="s">
        <v>261</v>
      </c>
      <c r="D40" s="20" t="s">
        <v>81</v>
      </c>
      <c r="E40" s="20">
        <v>1</v>
      </c>
      <c r="F40" s="21">
        <v>126.38</v>
      </c>
      <c r="G40" s="21">
        <f t="shared" si="0"/>
        <v>126.38</v>
      </c>
    </row>
    <row r="41" spans="1:7" ht="36">
      <c r="A41" s="39">
        <f t="shared" si="1"/>
        <v>37</v>
      </c>
      <c r="B41" s="39" t="s">
        <v>262</v>
      </c>
      <c r="C41" s="24" t="s">
        <v>263</v>
      </c>
      <c r="D41" s="20" t="s">
        <v>81</v>
      </c>
      <c r="E41" s="20">
        <v>1</v>
      </c>
      <c r="F41" s="21">
        <v>1750.81</v>
      </c>
      <c r="G41" s="21">
        <f t="shared" si="0"/>
        <v>1750.81</v>
      </c>
    </row>
    <row r="42" spans="1:7" ht="12.75">
      <c r="A42" s="39">
        <f t="shared" si="1"/>
        <v>38</v>
      </c>
      <c r="B42" s="39" t="s">
        <v>264</v>
      </c>
      <c r="C42" s="24" t="s">
        <v>265</v>
      </c>
      <c r="D42" s="20" t="s">
        <v>52</v>
      </c>
      <c r="E42" s="20">
        <v>20</v>
      </c>
      <c r="F42" s="21">
        <v>20</v>
      </c>
      <c r="G42" s="21">
        <f t="shared" si="0"/>
        <v>400</v>
      </c>
    </row>
    <row r="43" spans="1:7" ht="12.75">
      <c r="A43" s="39">
        <f t="shared" si="1"/>
        <v>39</v>
      </c>
      <c r="B43" s="39" t="s">
        <v>173</v>
      </c>
      <c r="C43" s="24" t="s">
        <v>266</v>
      </c>
      <c r="D43" s="20" t="s">
        <v>52</v>
      </c>
      <c r="E43" s="20">
        <v>20</v>
      </c>
      <c r="F43" s="21">
        <v>20</v>
      </c>
      <c r="G43" s="21">
        <f t="shared" si="0"/>
        <v>400</v>
      </c>
    </row>
    <row r="44" spans="1:7" ht="204">
      <c r="A44" s="39">
        <f t="shared" si="1"/>
        <v>40</v>
      </c>
      <c r="B44" s="39" t="s">
        <v>320</v>
      </c>
      <c r="C44" s="24" t="s">
        <v>321</v>
      </c>
      <c r="D44" s="20" t="s">
        <v>81</v>
      </c>
      <c r="E44" s="20">
        <v>1</v>
      </c>
      <c r="F44" s="21">
        <v>5000</v>
      </c>
      <c r="G44" s="21">
        <f t="shared" si="0"/>
        <v>5000</v>
      </c>
    </row>
    <row r="45" spans="1:7" ht="72">
      <c r="A45" s="39">
        <f t="shared" si="1"/>
        <v>41</v>
      </c>
      <c r="B45" s="39" t="s">
        <v>323</v>
      </c>
      <c r="C45" s="24" t="s">
        <v>322</v>
      </c>
      <c r="D45" s="20" t="s">
        <v>81</v>
      </c>
      <c r="E45" s="20">
        <v>1</v>
      </c>
      <c r="F45" s="21">
        <v>1500</v>
      </c>
      <c r="G45" s="21">
        <f>F45*E45</f>
        <v>1500</v>
      </c>
    </row>
    <row r="46" spans="1:7" ht="12.75">
      <c r="A46" s="39">
        <f>A45+1</f>
        <v>42</v>
      </c>
      <c r="B46" s="39" t="s">
        <v>324</v>
      </c>
      <c r="C46" s="24" t="s">
        <v>11</v>
      </c>
      <c r="D46" s="20" t="s">
        <v>81</v>
      </c>
      <c r="E46" s="20">
        <v>1</v>
      </c>
      <c r="F46" s="21">
        <v>2000</v>
      </c>
      <c r="G46" s="21">
        <f>F46*E46</f>
        <v>2000</v>
      </c>
    </row>
    <row r="47" spans="1:7" ht="12.75">
      <c r="A47" s="14"/>
      <c r="B47" s="40"/>
      <c r="C47" s="14"/>
      <c r="D47" s="14"/>
      <c r="E47" s="14"/>
      <c r="F47" s="15"/>
      <c r="G47" s="15"/>
    </row>
    <row r="48" spans="1:7" ht="21.75" customHeight="1" thickBot="1">
      <c r="A48" s="7"/>
      <c r="B48" s="8"/>
      <c r="C48" s="9"/>
      <c r="D48" s="10"/>
      <c r="E48" s="11"/>
      <c r="F48" s="12"/>
      <c r="G48" s="13"/>
    </row>
    <row r="49" spans="1:7" ht="30" customHeight="1" thickBot="1">
      <c r="A49" s="61" t="s">
        <v>295</v>
      </c>
      <c r="B49" s="62"/>
      <c r="C49" s="62"/>
      <c r="D49" s="62"/>
      <c r="E49" s="62"/>
      <c r="F49" s="63"/>
      <c r="G49" s="38">
        <f>SUM(G4:G47)</f>
        <v>34244.39</v>
      </c>
    </row>
    <row r="50" spans="2:3" ht="12.75" customHeight="1">
      <c r="B50" s="2"/>
      <c r="C50" s="2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5" ht="15.75" customHeight="1"/>
  </sheetData>
  <sheetProtection/>
  <mergeCells count="2">
    <mergeCell ref="A1:G1"/>
    <mergeCell ref="A49:F4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&amp;L&amp;"Arial,Grassetto"&amp;8Dialisi Villa Scassi - Stima lavori&amp;R&amp;"Arial,Grassetto"&amp;8&amp;P/&amp;N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" sqref="A1:IV18"/>
    </sheetView>
  </sheetViews>
  <sheetFormatPr defaultColWidth="1.8515625" defaultRowHeight="12.75"/>
  <cols>
    <col min="1" max="1" width="4.140625" style="1" bestFit="1" customWidth="1"/>
    <col min="2" max="2" width="11.28125" style="1" customWidth="1"/>
    <col min="3" max="3" width="45.28125" style="1" customWidth="1"/>
    <col min="4" max="4" width="6.140625" style="1" customWidth="1"/>
    <col min="5" max="5" width="4.7109375" style="1" customWidth="1"/>
    <col min="6" max="6" width="10.7109375" style="1" customWidth="1"/>
    <col min="7" max="7" width="11.7109375" style="1" bestFit="1" customWidth="1"/>
    <col min="8" max="10" width="1.8515625" style="1" customWidth="1"/>
    <col min="11" max="11" width="19.28125" style="1" customWidth="1"/>
    <col min="12" max="16384" width="1.8515625" style="1" customWidth="1"/>
  </cols>
  <sheetData>
    <row r="1" spans="1:7" ht="48" customHeight="1" thickBot="1">
      <c r="A1" s="64" t="s">
        <v>337</v>
      </c>
      <c r="B1" s="65"/>
      <c r="C1" s="65"/>
      <c r="D1" s="65"/>
      <c r="E1" s="65"/>
      <c r="F1" s="65"/>
      <c r="G1" s="66"/>
    </row>
    <row r="2" spans="1:7" ht="44.25" customHeight="1">
      <c r="A2" s="3" t="s">
        <v>291</v>
      </c>
      <c r="B2" s="4" t="s">
        <v>0</v>
      </c>
      <c r="C2" s="4" t="s">
        <v>292</v>
      </c>
      <c r="D2" s="5" t="s">
        <v>1</v>
      </c>
      <c r="E2" s="5" t="s">
        <v>290</v>
      </c>
      <c r="F2" s="5" t="s">
        <v>293</v>
      </c>
      <c r="G2" s="6" t="s">
        <v>294</v>
      </c>
    </row>
    <row r="3" spans="1:7" ht="12" customHeight="1">
      <c r="A3" s="16"/>
      <c r="B3" s="16"/>
      <c r="C3" s="16"/>
      <c r="D3" s="16"/>
      <c r="E3" s="16"/>
      <c r="F3" s="16"/>
      <c r="G3" s="16"/>
    </row>
    <row r="4" spans="1:7" ht="12.75">
      <c r="A4" s="26"/>
      <c r="B4" s="32"/>
      <c r="C4" s="27" t="s">
        <v>267</v>
      </c>
      <c r="D4" s="28"/>
      <c r="E4" s="29"/>
      <c r="F4" s="30"/>
      <c r="G4" s="31"/>
    </row>
    <row r="5" spans="1:7" ht="24">
      <c r="A5" s="39"/>
      <c r="B5" s="39" t="s">
        <v>268</v>
      </c>
      <c r="C5" s="24" t="s">
        <v>269</v>
      </c>
      <c r="D5" s="20" t="s">
        <v>52</v>
      </c>
      <c r="E5" s="20">
        <v>60</v>
      </c>
      <c r="F5" s="21">
        <v>2.2</v>
      </c>
      <c r="G5" s="21">
        <v>132</v>
      </c>
    </row>
    <row r="6" spans="1:7" ht="24">
      <c r="A6" s="39"/>
      <c r="B6" s="39" t="s">
        <v>270</v>
      </c>
      <c r="C6" s="24" t="s">
        <v>271</v>
      </c>
      <c r="D6" s="20" t="s">
        <v>81</v>
      </c>
      <c r="E6" s="20">
        <v>4</v>
      </c>
      <c r="F6" s="21">
        <v>50.91</v>
      </c>
      <c r="G6" s="21">
        <v>203.64</v>
      </c>
    </row>
    <row r="7" spans="1:7" ht="24">
      <c r="A7" s="39"/>
      <c r="B7" s="39" t="s">
        <v>272</v>
      </c>
      <c r="C7" s="24" t="s">
        <v>273</v>
      </c>
      <c r="D7" s="20" t="s">
        <v>81</v>
      </c>
      <c r="E7" s="20">
        <v>2</v>
      </c>
      <c r="F7" s="21">
        <v>101.73</v>
      </c>
      <c r="G7" s="21">
        <v>203.46</v>
      </c>
    </row>
    <row r="8" spans="1:7" ht="12.75">
      <c r="A8" s="39"/>
      <c r="B8" s="39" t="s">
        <v>274</v>
      </c>
      <c r="C8" s="24" t="s">
        <v>275</v>
      </c>
      <c r="D8" s="20" t="s">
        <v>81</v>
      </c>
      <c r="E8" s="20">
        <v>1</v>
      </c>
      <c r="F8" s="21">
        <v>19.49</v>
      </c>
      <c r="G8" s="21">
        <v>19.49</v>
      </c>
    </row>
    <row r="9" spans="1:7" ht="12.75">
      <c r="A9" s="39"/>
      <c r="B9" s="39" t="s">
        <v>276</v>
      </c>
      <c r="C9" s="24" t="s">
        <v>17</v>
      </c>
      <c r="D9" s="20" t="s">
        <v>81</v>
      </c>
      <c r="E9" s="20">
        <v>1</v>
      </c>
      <c r="F9" s="21">
        <v>65.36</v>
      </c>
      <c r="G9" s="21">
        <v>65.36</v>
      </c>
    </row>
    <row r="10" spans="1:7" ht="60">
      <c r="A10" s="39"/>
      <c r="B10" s="39" t="s">
        <v>277</v>
      </c>
      <c r="C10" s="24" t="s">
        <v>278</v>
      </c>
      <c r="D10" s="20" t="s">
        <v>81</v>
      </c>
      <c r="E10" s="20">
        <v>1</v>
      </c>
      <c r="F10" s="21">
        <v>655.88</v>
      </c>
      <c r="G10" s="21">
        <v>655.88</v>
      </c>
    </row>
    <row r="11" spans="1:7" ht="72">
      <c r="A11" s="39"/>
      <c r="B11" s="39" t="s">
        <v>279</v>
      </c>
      <c r="C11" s="24" t="s">
        <v>318</v>
      </c>
      <c r="D11" s="20" t="s">
        <v>81</v>
      </c>
      <c r="E11" s="20">
        <v>120</v>
      </c>
      <c r="F11" s="21">
        <v>4.03</v>
      </c>
      <c r="G11" s="21">
        <v>483.6</v>
      </c>
    </row>
    <row r="12" spans="1:7" ht="12.75">
      <c r="A12" s="39"/>
      <c r="B12" s="39" t="s">
        <v>280</v>
      </c>
      <c r="C12" s="24" t="s">
        <v>281</v>
      </c>
      <c r="D12" s="20" t="s">
        <v>81</v>
      </c>
      <c r="E12" s="20">
        <v>1</v>
      </c>
      <c r="F12" s="21">
        <v>116.64</v>
      </c>
      <c r="G12" s="21">
        <v>116.64</v>
      </c>
    </row>
    <row r="13" spans="1:7" ht="36">
      <c r="A13" s="39"/>
      <c r="B13" s="39" t="s">
        <v>282</v>
      </c>
      <c r="C13" s="24" t="s">
        <v>46</v>
      </c>
      <c r="D13" s="20" t="s">
        <v>81</v>
      </c>
      <c r="E13" s="20">
        <v>900</v>
      </c>
      <c r="F13" s="21">
        <v>0.16</v>
      </c>
      <c r="G13" s="21">
        <v>144</v>
      </c>
    </row>
    <row r="14" spans="1:7" ht="72">
      <c r="A14" s="39"/>
      <c r="B14" s="39" t="s">
        <v>47</v>
      </c>
      <c r="C14" s="24" t="s">
        <v>48</v>
      </c>
      <c r="D14" s="20" t="s">
        <v>88</v>
      </c>
      <c r="E14" s="20">
        <v>22</v>
      </c>
      <c r="F14" s="21">
        <v>266.92</v>
      </c>
      <c r="G14" s="21">
        <v>5872.24</v>
      </c>
    </row>
    <row r="15" spans="1:7" ht="12.75">
      <c r="A15" s="39"/>
      <c r="B15" s="39"/>
      <c r="C15" s="24"/>
      <c r="D15" s="20"/>
      <c r="E15" s="20"/>
      <c r="F15" s="21"/>
      <c r="G15" s="21"/>
    </row>
    <row r="16" spans="1:7" ht="21.75" customHeight="1" thickBot="1">
      <c r="A16" s="7"/>
      <c r="B16" s="8"/>
      <c r="C16" s="9"/>
      <c r="D16" s="10"/>
      <c r="E16" s="11"/>
      <c r="F16" s="12"/>
      <c r="G16" s="13"/>
    </row>
    <row r="17" spans="1:7" ht="30" customHeight="1" thickBot="1">
      <c r="A17" s="61" t="s">
        <v>295</v>
      </c>
      <c r="B17" s="62"/>
      <c r="C17" s="62"/>
      <c r="D17" s="62"/>
      <c r="E17" s="62"/>
      <c r="F17" s="63"/>
      <c r="G17" s="38">
        <f>SUM(G4:G15)</f>
        <v>7896.3099999999995</v>
      </c>
    </row>
    <row r="18" spans="2:7" ht="12.75" customHeight="1">
      <c r="B18" s="2"/>
      <c r="C18" s="2"/>
      <c r="G18" s="33"/>
    </row>
    <row r="19" ht="12" customHeight="1"/>
    <row r="20" ht="12" customHeight="1">
      <c r="G20" s="3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3" ht="15.75" customHeight="1"/>
  </sheetData>
  <sheetProtection/>
  <mergeCells count="2">
    <mergeCell ref="A1:G1"/>
    <mergeCell ref="A17:F1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&amp;L&amp;"Arial,Grassetto"&amp;8Dialisi Villa Scassi - Stima lavori&amp;R&amp;"Arial,Grassetto"&amp;8&amp;P/&amp;N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MCarbone</cp:lastModifiedBy>
  <cp:lastPrinted>2014-11-06T15:04:01Z</cp:lastPrinted>
  <dcterms:created xsi:type="dcterms:W3CDTF">1996-11-05T10:16:36Z</dcterms:created>
  <dcterms:modified xsi:type="dcterms:W3CDTF">2015-01-08T09:53:27Z</dcterms:modified>
  <cp:category/>
  <cp:version/>
  <cp:contentType/>
  <cp:contentStatus/>
</cp:coreProperties>
</file>