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75" windowWidth="19425" windowHeight="9285" activeTab="2"/>
  </bookViews>
  <sheets>
    <sheet name="DDSS_processi" sheetId="1" r:id="rId1"/>
    <sheet name="DDS_proced" sheetId="2" r:id="rId2"/>
    <sheet name="Incl_e_raib_sociale" sheetId="3" r:id="rId3"/>
    <sheet name="Centro_Res_e_semire_disabili" sheetId="4" r:id="rId4"/>
    <sheet name="SSD_Assistenza_Disabili_tempi" sheetId="5" r:id="rId5"/>
  </sheets>
  <definedNames/>
  <calcPr fullCalcOnLoad="1"/>
</workbook>
</file>

<file path=xl/sharedStrings.xml><?xml version="1.0" encoding="utf-8"?>
<sst xmlns="http://schemas.openxmlformats.org/spreadsheetml/2006/main" count="537" uniqueCount="122">
  <si>
    <t>TEMPI PROCESSI (A CADENZA SEMESTRALE)</t>
  </si>
  <si>
    <t>ANNO 2019</t>
  </si>
  <si>
    <t>I SEMESTRE</t>
  </si>
  <si>
    <t>II SEMESTRE</t>
  </si>
  <si>
    <t>TOTALE</t>
  </si>
  <si>
    <t>SC/DIPARTIMENTO</t>
  </si>
  <si>
    <t>STRUTTURA</t>
  </si>
  <si>
    <t>PROCEDIMENTO</t>
  </si>
  <si>
    <t>TERMINE PER LA CONCLUSIONE (CON INDICAZIONE SE IL PROCEDIMENTO TERMINA CON UN ATTO, UNA DICHIARAZIONE DELL'INTERESSATO, CON IL "SILENZIO-ASSENSO")</t>
  </si>
  <si>
    <t>tipologia</t>
  </si>
  <si>
    <t>Numero processi avviati</t>
  </si>
  <si>
    <t>numero processi terminati</t>
  </si>
  <si>
    <t>numero processi fuori termine</t>
  </si>
  <si>
    <t>Motivi ritardo</t>
  </si>
  <si>
    <t>Dipartmento Cure Primarie e attività distrettuali</t>
  </si>
  <si>
    <t xml:space="preserve">DS 8 </t>
  </si>
  <si>
    <t xml:space="preserve">• 1) “Autorizzazioni rimborso trasporti emodializzati con mezzo proprio: n°. procedimenti conclusi   2) “Autorizzazioni emodialisi e contributo annuale per dialisi peritoneale domiciliare: n°. procedimenti conclusi   </t>
  </si>
  <si>
    <t xml:space="preserve">AUTORIZZAZIONE ASSISTENZA DOMICILIARE PROGRAMMATA (ADP) DEI MMG E PLS. Autorizzazione  del medico funzionario Asl all'assistenza domicialiare dei pazienti, che ne fanno richiesta tramite apposita modulistica  redatta dal medico curante. 
</t>
  </si>
  <si>
    <t>DIPARTIMENTO CURE PRIMARIE</t>
  </si>
  <si>
    <t>AUTORIZZAZIONE TRASPORTI IN AMBULANZA PAZIENTI NON DEAMBULANTI - La procedura prevede che: 1) l'assistito si munisca di prescrizione medica con cui si richieda il trasporto in ambulanza, indicando la non deambulalità assoluta anche temporanea, la patologia, il numero e la frequenza di detti trasporti. 2) L'assisitito si reca  dal Medico Funzionario del Distretto.</t>
  </si>
  <si>
    <t xml:space="preserve">Se il Medico Funzionario del DSS ritiene la prescrizione congrua, la autorizza e la riconsegna all'utente. La prescrizione medica autorizzata verra archiviata digitalmente per i necessari controlli e/o a fini statistici </t>
  </si>
  <si>
    <t>di parte</t>
  </si>
  <si>
    <t>DS 11</t>
  </si>
  <si>
    <t>DS 12</t>
  </si>
  <si>
    <t xml:space="preserve">di parte </t>
  </si>
  <si>
    <t>DS 13</t>
  </si>
  <si>
    <t>Autorizzazzioni Assistenza Domiciliare programmata dei MMG e PLS</t>
  </si>
  <si>
    <t xml:space="preserve">AUTORIZZAZIONE ASSISTENZA DOMICILIARE PROGRAMMATA (ADP) DEI MMG E PLS. Autorizzazione  del medico funzionario Asl all'assistenza domiciliare dei pazienti, che ne fanno richiesta tramite apposita modulistica  redatta dal medico curante. 
</t>
  </si>
  <si>
    <t xml:space="preserve">Se il Medico Funzionario del DSS ritiene la prescrizione congrua, la autorizza e la riconsegna all'utente. La prescrizione medica autorizzata verrà archiviata digitalmente per i necessari controlli e/o a fini statistici </t>
  </si>
  <si>
    <t xml:space="preserve">DS 10 </t>
  </si>
  <si>
    <t xml:space="preserve">Se il Medico Funzionario del DSS ritiene la prescrizione congrua,  autorizza il MMG a effettuare accesi al domicilio del paziente. La documentazione  verra archiviata digitalmente per i necessari controlli e/o a fini statistici </t>
  </si>
  <si>
    <t>Autorizzazioni Assistenza Domiciliare programmata dei MMG e PLS</t>
  </si>
  <si>
    <t>DSS 13</t>
  </si>
  <si>
    <t>TEMPI PROCEDIMENTI AMMINISTRATIVI</t>
  </si>
  <si>
    <t>I TRIMESTRE</t>
  </si>
  <si>
    <t>II TRIMESTRE</t>
  </si>
  <si>
    <t>III TRIMESTRE</t>
  </si>
  <si>
    <t>IV TRIMESTRE</t>
  </si>
  <si>
    <t>Numero procedimenti avviati</t>
  </si>
  <si>
    <t>numero procedmenti terminati</t>
  </si>
  <si>
    <t>numero procedimenti fuori termine</t>
  </si>
  <si>
    <t xml:space="preserve">Incasso e  gestione del denaro derivante dal pagamento della compartecipazione alla spesa sanitaria  da parte degli Utenti  afferenti agli sportelli CUP </t>
  </si>
  <si>
    <t>Procedura in tempo  reale con rilascio ricevuta di pagamento.</t>
  </si>
  <si>
    <t>Ufficio</t>
  </si>
  <si>
    <t>Assistenza sanitaria all’Estero per prestazioni di altissima specializzazione</t>
  </si>
  <si>
    <t xml:space="preserve">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 
</t>
  </si>
  <si>
    <t>Scelta e revoca dei medici di medicina generale (PLS)</t>
  </si>
  <si>
    <t>Procedura in tempo reale, con rilascio libretto sanitario.</t>
  </si>
  <si>
    <t>DS 9</t>
  </si>
  <si>
    <t>ufficio</t>
  </si>
  <si>
    <t>d'ufficio</t>
  </si>
  <si>
    <t>INCASSO E GESTIONE DEL 
DENARO DERIVANTE DAL PAGAMENTO DELLA COMPARTECIPAZIONE ALLA SPESA 
SANITARIA DA PARTE DEGLI UTENTI AFFERENTI AGLI SPORTELLI CUP</t>
  </si>
  <si>
    <t>PROCEDURA IN TEMPO REALE CON RILASCIO RICEVUTA DI PAGAMENTO</t>
  </si>
  <si>
    <t>ASSISTENZA SANITARIA ALL'ESTERO PER PRESTAZIONI DI ALTISSIMA SPECIALIZZAZIONE</t>
  </si>
  <si>
    <t>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t>
  </si>
  <si>
    <t>SCELTA E REVOCA DEI MEDICI DI MEDICINA GENERALE (PLS)</t>
  </si>
  <si>
    <t>PROCEDURA IN TEMPO REALE, CON RILASCIO LIBRETTO SANITARIO</t>
  </si>
  <si>
    <t xml:space="preserve">Termine per la conclusione 10 giorni dalla data di richiesta (salvo urgenza) se corredata di documentazione/certificazioni previste e subordinata al parere favorevole del Centro di Riferimento Regionale. 
</t>
  </si>
  <si>
    <t>ACCESSO ATTI</t>
  </si>
  <si>
    <t>ACCESSO CIVICO GENERALIZZATO</t>
  </si>
  <si>
    <t xml:space="preserve"> PROCEDIMENTI </t>
  </si>
  <si>
    <t>S.S.D. Inclusione e Riabilitazione Sociale</t>
  </si>
  <si>
    <t xml:space="preserve">Presa in carico utenti  e attivazione Percorsi Inclusione Sociale con stipula Convenzione e Progetto Individuale </t>
  </si>
  <si>
    <t>Entro 90 giorni dalla presa in carico</t>
  </si>
  <si>
    <t>Gestione fondi erogati ed elaborazione atti liquidazione</t>
  </si>
  <si>
    <t>Entro 60 giorni dal mese di riferimento</t>
  </si>
  <si>
    <t>Attuazione modalità previste nel Piano Regionale per la Prevenzione e partecipazione UVM per PVI</t>
  </si>
  <si>
    <t>Partecipazione UVM: mensile                          PRP: report annuale</t>
  </si>
  <si>
    <t xml:space="preserve"> PROCEDIMENTI</t>
  </si>
  <si>
    <t>Degenza Residenziale e Semiresidenziale disabili</t>
  </si>
  <si>
    <t>n° primi inserimenti e n° lettere inviate a famiglie</t>
  </si>
  <si>
    <t>Valutazione e trattamento delle patologie con spasticità</t>
  </si>
  <si>
    <t>Il procedimento per l'accesso si conclude con il servizio di re-call che deve essere effettuato entro la settimana precedente l'appuntamento. Il procedimento del trattamento si conclude con l'ìnserimento dati ricetta regionale su ISESWEB entro il 10 del mese successivo</t>
  </si>
  <si>
    <t>n° telefonate di re-call e n° inserimento ricette rosse</t>
  </si>
  <si>
    <t>Gestione interna contabilità utenti</t>
  </si>
  <si>
    <t>I dati per fatture per ticket sanitario dovuto da disabili ricoverati devono essere inviati entro il 15 del mese successivo alla degenza; il rendiconto dei fondi cassa individuali degli utenti per spese correnti devono essere inviati entro il 31 gennaio dell'anno successivo</t>
  </si>
  <si>
    <t>di ufficio</t>
  </si>
  <si>
    <t>N°  ticket inviati e n° rendiconti annui (solo I° trimestre)</t>
  </si>
  <si>
    <t>Gestione e monitoraggio beni di consumo</t>
  </si>
  <si>
    <t>Il monitoraggio dei pasti deve avvenire entro il 7 del mese successivo; il monitoraggio del lavanolo deve avvenire entro il 10 del mese successivo</t>
  </si>
  <si>
    <t>N°  pasti inviati e n°  lavanolo inviati</t>
  </si>
  <si>
    <t>Gestione farmaci e carico/scarico stupefacenti</t>
  </si>
  <si>
    <t xml:space="preserve">Vidimazione settimanale del Registro di carico e scarico delle sostanze stupefacenti e psicotrope </t>
  </si>
  <si>
    <t>N° vidimazioni registro</t>
  </si>
  <si>
    <t>Gestione Sportello Polifunzionale Distrettuale (SPD) area disabili, flussi aziendali, regionali, ministeriali</t>
  </si>
  <si>
    <t>N° inserimento dati alle diverse scadenze</t>
  </si>
  <si>
    <t>Accesso atti</t>
  </si>
  <si>
    <t>Accesso civico</t>
  </si>
  <si>
    <t>numero procedimenti terminati</t>
  </si>
  <si>
    <t>S.S.D.ASSISTENZA DISABILI</t>
  </si>
  <si>
    <t>Autorizzazione inserimento utenti in strutture di riabilitazione ex art. 26 L. 833/78</t>
  </si>
  <si>
    <t xml:space="preserve">il procedimento si conclude con determinazione dirigenziale </t>
  </si>
  <si>
    <t>==</t>
  </si>
  <si>
    <t>Gestione e controllo  Istituti Privati Accreditati per disabili - Liquidazione fatture</t>
  </si>
  <si>
    <t>30 gg - ordine di liquidazione alla S.C. Bilancio e Contabilità</t>
  </si>
  <si>
    <t>Autorizzazione presidi ed ausili non compresi nel Tariffario Nazionale delle Protesi</t>
  </si>
  <si>
    <t>Controllo e liquidazione fatture Assistenza Protesica e Integrativa</t>
  </si>
  <si>
    <t>60 gg - ordine di liquidazione alla S.C. Bilancio e Contabilità</t>
  </si>
  <si>
    <t>Gestione e controllo liste di attesa</t>
  </si>
  <si>
    <t xml:space="preserve">il procedimento si conclude con inserimento utente </t>
  </si>
  <si>
    <t>Gestione  e controllo sportello polifunzionale disabili</t>
  </si>
  <si>
    <t xml:space="preserve">il procedimento si conclude mensilmente </t>
  </si>
  <si>
    <t xml:space="preserve">Gestione contributi modifica auto per disabili </t>
  </si>
  <si>
    <t>Gestione contributi  per cure climatiche invalidi di guerra</t>
  </si>
  <si>
    <t>Gestione  dati per fatture per ticket sanitario dovuto da disabili ricoverati in strutture accreditate</t>
  </si>
  <si>
    <t>ordine di emissione fatture alla S.C. Bilancio e Contabilità</t>
  </si>
  <si>
    <t>30 gg</t>
  </si>
  <si>
    <t>SPD: inserimento dei dati di degenza entro il 20 del mese successivo; flussi regionali: entro il 20 gennaio dell'anno successivo; flussi aziendali: entro il 28 febbraio anno successivo; flussi ISTAT: entro il 31 dicembre dell'anno successivo</t>
  </si>
  <si>
    <t>SSD Centro Residenziale e Semiresidenziale per Disabili</t>
  </si>
  <si>
    <t xml:space="preserve">DS 13 </t>
  </si>
  <si>
    <t>ACCESSO ATTI cartelline amb e Cure Doc</t>
  </si>
  <si>
    <t>30 GG</t>
  </si>
  <si>
    <t>TERMINI</t>
  </si>
  <si>
    <t>SILEZIO ASSENSO</t>
  </si>
  <si>
    <t>ANNO 2022</t>
  </si>
  <si>
    <t>La conclusione del processo di primo inserimento in struttura avviene entro la data d'ingresso e si conclude con una mail al servizio inviante. la conclusione degli appoggi programmati avviene entro il 15 del mese precedente gli appoggi e si conclude con una lettera protocollata</t>
  </si>
  <si>
    <t xml:space="preserve">assenza del personale deputato all'inserimento nel periodo </t>
  </si>
  <si>
    <t xml:space="preserve">DSS 9 </t>
  </si>
  <si>
    <t>cluster covid nel centro residenziale</t>
  </si>
  <si>
    <t>-</t>
  </si>
  <si>
    <t xml:space="preserve">dato non rilevabile </t>
  </si>
  <si>
    <t xml:space="preserve">dato non rilevato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</si>
</sst>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General"/>
    <numFmt numFmtId="173" formatCode="&quot;Sì&quot;;&quot;Sì&quot;;&quot;No&quot;"/>
    <numFmt numFmtId="174" formatCode="&quot;Vero&quot;;&quot;Vero&quot;;&quot;Falso&quot;"/>
    <numFmt numFmtId="175" formatCode="&quot;Attivo&quot;;&quot;Attivo&quot;;&quot;Disattivo&quot;"/>
    <numFmt numFmtId="176" formatCode="[$€-2]\ #.##000_);[Red]\([$€-2]\ #.##000\)"/>
  </numFmts>
  <fonts count="55">
    <font>
      <sz val="11"/>
      <color rgb="FF000000"/>
      <name val="Calibri"/>
      <family val="2"/>
    </font>
    <font>
      <sz val="11"/>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b/>
      <i/>
      <u val="single"/>
      <sz val="9"/>
      <color indexed="8"/>
      <name val="Calibri"/>
      <family val="2"/>
    </font>
    <font>
      <b/>
      <i/>
      <u val="single"/>
      <sz val="12"/>
      <color indexed="8"/>
      <name val="Arial Black"/>
      <family val="2"/>
    </font>
    <font>
      <b/>
      <i/>
      <u val="single"/>
      <sz val="11"/>
      <color indexed="8"/>
      <name val="Calibri"/>
      <family val="2"/>
    </font>
    <font>
      <b/>
      <sz val="14"/>
      <color indexed="10"/>
      <name val="Calibri"/>
      <family val="2"/>
    </font>
    <font>
      <b/>
      <i/>
      <u val="single"/>
      <sz val="8"/>
      <color indexed="8"/>
      <name val="Calibri"/>
      <family val="2"/>
    </font>
    <font>
      <sz val="14"/>
      <color indexed="10"/>
      <name val="Calibri"/>
      <family val="2"/>
    </font>
    <font>
      <sz val="12"/>
      <color indexed="8"/>
      <name val="Calibri"/>
      <family val="2"/>
    </font>
    <font>
      <b/>
      <sz val="16"/>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Calibri"/>
      <family val="2"/>
    </font>
    <font>
      <b/>
      <i/>
      <u val="single"/>
      <sz val="9"/>
      <color rgb="FF000000"/>
      <name val="Calibri"/>
      <family val="2"/>
    </font>
    <font>
      <b/>
      <i/>
      <u val="single"/>
      <sz val="12"/>
      <color rgb="FF000000"/>
      <name val="Arial Black"/>
      <family val="2"/>
    </font>
    <font>
      <b/>
      <i/>
      <u val="single"/>
      <sz val="11"/>
      <color rgb="FF000000"/>
      <name val="Calibri"/>
      <family val="2"/>
    </font>
    <font>
      <b/>
      <sz val="14"/>
      <color rgb="FFFF0000"/>
      <name val="Calibri"/>
      <family val="2"/>
    </font>
    <font>
      <b/>
      <i/>
      <u val="single"/>
      <sz val="8"/>
      <color rgb="FF000000"/>
      <name val="Calibri"/>
      <family val="2"/>
    </font>
    <font>
      <b/>
      <sz val="11"/>
      <color rgb="FF000000"/>
      <name val="Calibri"/>
      <family val="2"/>
    </font>
    <font>
      <sz val="14"/>
      <color rgb="FFFF0000"/>
      <name val="Calibri"/>
      <family val="2"/>
    </font>
    <font>
      <sz val="12"/>
      <color rgb="FF000000"/>
      <name val="Calibri"/>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FDE9D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thick">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ck">
        <color rgb="FF000000"/>
      </left>
      <right/>
      <top/>
      <bottom style="thick">
        <color rgb="FF000000"/>
      </bottom>
    </border>
    <border>
      <left/>
      <right/>
      <top style="thick">
        <color rgb="FF000000"/>
      </top>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
      <left style="thick">
        <color rgb="FF000000"/>
      </left>
      <right style="thin">
        <color rgb="FF000000"/>
      </right>
      <top/>
      <bottom style="thick">
        <color rgb="FF000000"/>
      </bottom>
    </border>
    <border>
      <left style="thick">
        <color rgb="FF000000"/>
      </left>
      <right/>
      <top style="thick">
        <color rgb="FF000000"/>
      </top>
      <bottom style="thin">
        <color rgb="FF000000"/>
      </bottom>
    </border>
    <border>
      <left/>
      <right/>
      <top style="thick">
        <color rgb="FF000000"/>
      </top>
      <bottom style="thin">
        <color rgb="FF000000"/>
      </bottom>
    </border>
    <border>
      <left/>
      <right style="thin">
        <color rgb="FF000000"/>
      </right>
      <top style="thick">
        <color rgb="FF000000"/>
      </top>
      <bottom style="thin">
        <color rgb="FF000000"/>
      </bottom>
    </border>
    <border>
      <left style="thin">
        <color rgb="FF000000"/>
      </left>
      <right style="medium">
        <color rgb="FF000000"/>
      </right>
      <top/>
      <bottom style="thick">
        <color rgb="FF000000"/>
      </bottom>
    </border>
    <border>
      <left style="thin">
        <color rgb="FF000000"/>
      </left>
      <right/>
      <top style="thick">
        <color rgb="FF000000"/>
      </top>
      <bottom style="thin">
        <color rgb="FF000000"/>
      </bottom>
    </border>
    <border>
      <left style="thin">
        <color rgb="FF000000"/>
      </left>
      <right style="thin"/>
      <top style="thick">
        <color rgb="FF000000"/>
      </top>
      <bottom style="thin">
        <color rgb="FF000000"/>
      </bottom>
    </border>
    <border>
      <left style="thick">
        <color rgb="FF000000"/>
      </left>
      <right style="thick">
        <color rgb="FF000000"/>
      </right>
      <top style="thick">
        <color rgb="FF000000"/>
      </top>
      <bottom style="thick">
        <color rgb="FF000000"/>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172" fontId="0" fillId="0" borderId="0" applyFont="0" applyBorder="0" applyProtection="0">
      <alignment/>
    </xf>
    <xf numFmtId="0" fontId="33" fillId="28" borderId="1" applyNumberFormat="0" applyAlignment="0" applyProtection="0"/>
    <xf numFmtId="171" fontId="28" fillId="0" borderId="0" applyFont="0" applyFill="0" applyBorder="0" applyAlignment="0" applyProtection="0"/>
    <xf numFmtId="169" fontId="28" fillId="0" borderId="0" applyFont="0" applyFill="0" applyBorder="0" applyAlignment="0" applyProtection="0"/>
    <xf numFmtId="0" fontId="34" fillId="29" borderId="0" applyNumberFormat="0" applyBorder="0" applyAlignment="0" applyProtection="0"/>
    <xf numFmtId="0" fontId="28" fillId="30" borderId="4" applyNumberFormat="0" applyFont="0" applyAlignment="0" applyProtection="0"/>
    <xf numFmtId="0" fontId="35" fillId="20" borderId="5" applyNumberFormat="0" applyAlignment="0" applyProtection="0"/>
    <xf numFmtId="9" fontId="28"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0" fontId="28" fillId="0" borderId="0" applyFont="0" applyFill="0" applyBorder="0" applyAlignment="0" applyProtection="0"/>
    <xf numFmtId="168" fontId="28" fillId="0" borderId="0" applyFont="0" applyFill="0" applyBorder="0" applyAlignment="0" applyProtection="0"/>
  </cellStyleXfs>
  <cellXfs count="73">
    <xf numFmtId="0" fontId="0" fillId="0" borderId="0" xfId="0" applyAlignment="1">
      <alignment/>
    </xf>
    <xf numFmtId="0" fontId="45" fillId="0" borderId="0" xfId="0" applyFont="1" applyAlignment="1">
      <alignment/>
    </xf>
    <xf numFmtId="49" fontId="46" fillId="0" borderId="10"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5" fillId="0" borderId="0" xfId="0" applyFont="1" applyFill="1" applyAlignment="1">
      <alignment/>
    </xf>
    <xf numFmtId="49" fontId="46" fillId="0" borderId="10" xfId="0" applyNumberFormat="1" applyFont="1" applyBorder="1" applyAlignment="1">
      <alignment horizontal="center" wrapText="1"/>
    </xf>
    <xf numFmtId="49" fontId="48" fillId="0" borderId="12"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xf>
    <xf numFmtId="49" fontId="0" fillId="0" borderId="11" xfId="0" applyNumberFormat="1" applyBorder="1" applyAlignment="1">
      <alignment horizontal="center" wrapText="1"/>
    </xf>
    <xf numFmtId="0" fontId="36" fillId="0" borderId="11" xfId="0" applyFont="1" applyBorder="1" applyAlignment="1">
      <alignment horizontal="center" vertical="center" wrapText="1"/>
    </xf>
    <xf numFmtId="0" fontId="0" fillId="33" borderId="11" xfId="0" applyFill="1" applyBorder="1" applyAlignment="1">
      <alignment horizontal="center" vertical="center" wrapText="1"/>
    </xf>
    <xf numFmtId="1" fontId="0" fillId="0" borderId="11" xfId="50" applyNumberFormat="1" applyFont="1" applyBorder="1" applyAlignment="1">
      <alignment horizontal="center" vertical="center" wrapText="1"/>
    </xf>
    <xf numFmtId="0" fontId="45" fillId="0" borderId="0" xfId="0" applyFont="1" applyAlignment="1">
      <alignment/>
    </xf>
    <xf numFmtId="0" fontId="45" fillId="0" borderId="13"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inden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49" fontId="46" fillId="0" borderId="0" xfId="0" applyNumberFormat="1" applyFont="1" applyAlignment="1">
      <alignment horizontal="center" vertical="center" wrapText="1"/>
    </xf>
    <xf numFmtId="0" fontId="45" fillId="0" borderId="0" xfId="0" applyFont="1" applyAlignment="1">
      <alignment horizontal="center" vertical="center"/>
    </xf>
    <xf numFmtId="0" fontId="0" fillId="0" borderId="0" xfId="0" applyAlignment="1">
      <alignment horizontal="center" vertical="center"/>
    </xf>
    <xf numFmtId="0" fontId="45" fillId="34" borderId="13"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0" fillId="35" borderId="11" xfId="0" applyFill="1" applyBorder="1" applyAlignment="1">
      <alignment horizontal="center" vertical="center" wrapText="1"/>
    </xf>
    <xf numFmtId="0" fontId="51" fillId="0" borderId="11" xfId="0" applyFont="1" applyBorder="1" applyAlignment="1">
      <alignment horizontal="center" vertical="center" wrapText="1"/>
    </xf>
    <xf numFmtId="0" fontId="45" fillId="33" borderId="13" xfId="0" applyFont="1" applyFill="1" applyBorder="1" applyAlignment="1">
      <alignment horizontal="center" vertical="center" wrapText="1"/>
    </xf>
    <xf numFmtId="0" fontId="45" fillId="0" borderId="0" xfId="0" applyFont="1" applyAlignment="1">
      <alignment horizontal="center"/>
    </xf>
    <xf numFmtId="49" fontId="45" fillId="0" borderId="11" xfId="0" applyNumberFormat="1" applyFont="1" applyBorder="1" applyAlignment="1">
      <alignment horizontal="center" vertical="center" wrapText="1"/>
    </xf>
    <xf numFmtId="0" fontId="0" fillId="0" borderId="13" xfId="0" applyFill="1" applyBorder="1" applyAlignment="1">
      <alignment horizontal="center" vertical="center" wrapText="1"/>
    </xf>
    <xf numFmtId="0" fontId="0" fillId="36" borderId="11" xfId="0" applyFill="1" applyBorder="1" applyAlignment="1">
      <alignment horizontal="center" vertical="center" wrapText="1"/>
    </xf>
    <xf numFmtId="0" fontId="0" fillId="0" borderId="0" xfId="0" applyAlignment="1">
      <alignment/>
    </xf>
    <xf numFmtId="3" fontId="0" fillId="0" borderId="11" xfId="0" applyNumberFormat="1" applyBorder="1" applyAlignment="1">
      <alignment horizontal="center" vertical="center" wrapText="1"/>
    </xf>
    <xf numFmtId="49" fontId="0" fillId="0" borderId="16" xfId="0" applyNumberFormat="1" applyFill="1" applyBorder="1" applyAlignment="1">
      <alignment horizontal="center" vertical="center" wrapText="1"/>
    </xf>
    <xf numFmtId="0" fontId="0" fillId="0" borderId="17" xfId="0" applyFill="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0" fontId="45" fillId="0" borderId="20" xfId="0" applyFont="1" applyFill="1" applyBorder="1" applyAlignment="1">
      <alignment/>
    </xf>
    <xf numFmtId="49" fontId="0" fillId="0" borderId="20" xfId="0" applyNumberFormat="1" applyBorder="1" applyAlignment="1">
      <alignment horizontal="center" vertical="center" wrapText="1"/>
    </xf>
    <xf numFmtId="0" fontId="0" fillId="0" borderId="0" xfId="0" applyAlignment="1">
      <alignment/>
    </xf>
    <xf numFmtId="49"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0" fillId="33"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5" fillId="0" borderId="20" xfId="0" applyFont="1" applyBorder="1" applyAlignment="1">
      <alignment/>
    </xf>
    <xf numFmtId="0" fontId="45" fillId="0" borderId="20" xfId="0" applyFont="1" applyBorder="1" applyAlignment="1">
      <alignment/>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xf>
    <xf numFmtId="0" fontId="52" fillId="0" borderId="0" xfId="0" applyFont="1" applyAlignment="1">
      <alignment horizontal="center" vertical="center" wrapText="1"/>
    </xf>
    <xf numFmtId="49" fontId="46" fillId="0" borderId="0" xfId="0" applyNumberFormat="1" applyFont="1" applyBorder="1" applyAlignment="1">
      <alignment horizontal="center" vertical="center" wrapText="1"/>
    </xf>
    <xf numFmtId="49" fontId="0" fillId="37" borderId="11" xfId="0" applyNumberFormat="1" applyFill="1" applyBorder="1" applyAlignment="1">
      <alignment horizontal="center" vertical="center" wrapText="1"/>
    </xf>
    <xf numFmtId="0" fontId="53" fillId="0" borderId="0" xfId="0" applyFont="1" applyAlignment="1">
      <alignment horizontal="center" vertical="center"/>
    </xf>
    <xf numFmtId="0" fontId="2" fillId="0" borderId="11" xfId="0" applyFont="1" applyBorder="1" applyAlignment="1">
      <alignment horizontal="center" vertical="center" wrapText="1"/>
    </xf>
    <xf numFmtId="0" fontId="45" fillId="0" borderId="13" xfId="0" applyFont="1" applyFill="1" applyBorder="1" applyAlignment="1">
      <alignment horizontal="center" vertical="center" wrapText="1"/>
    </xf>
    <xf numFmtId="0" fontId="52" fillId="0" borderId="0" xfId="0" applyFont="1" applyAlignment="1">
      <alignment horizontal="center" vertical="center" wrapText="1"/>
    </xf>
    <xf numFmtId="0" fontId="54" fillId="0" borderId="21" xfId="0" applyFont="1" applyFill="1" applyBorder="1" applyAlignment="1">
      <alignment horizontal="center" vertical="center" wrapText="1"/>
    </xf>
    <xf numFmtId="49" fontId="47" fillId="0" borderId="22" xfId="0" applyNumberFormat="1" applyFont="1" applyFill="1" applyBorder="1" applyAlignment="1">
      <alignment horizontal="center" vertical="center" wrapText="1"/>
    </xf>
    <xf numFmtId="49" fontId="47" fillId="0" borderId="23" xfId="0" applyNumberFormat="1" applyFont="1" applyFill="1" applyBorder="1" applyAlignment="1">
      <alignment horizontal="center" vertical="center" wrapText="1"/>
    </xf>
    <xf numFmtId="49" fontId="47" fillId="0" borderId="24" xfId="0" applyNumberFormat="1" applyFont="1" applyFill="1" applyBorder="1" applyAlignment="1">
      <alignment horizontal="center" vertical="center" wrapText="1"/>
    </xf>
    <xf numFmtId="0" fontId="54" fillId="0" borderId="25" xfId="0" applyFont="1" applyFill="1" applyBorder="1" applyAlignment="1">
      <alignment horizontal="center" vertical="center" wrapText="1"/>
    </xf>
    <xf numFmtId="49" fontId="47" fillId="0" borderId="26" xfId="0" applyNumberFormat="1" applyFont="1" applyFill="1" applyBorder="1" applyAlignment="1">
      <alignment horizontal="center" vertical="center" wrapText="1"/>
    </xf>
    <xf numFmtId="49" fontId="47" fillId="0" borderId="27" xfId="0" applyNumberFormat="1" applyFont="1" applyFill="1" applyBorder="1" applyAlignment="1">
      <alignment horizontal="center" vertical="center" wrapText="1"/>
    </xf>
    <xf numFmtId="0" fontId="49" fillId="0" borderId="28" xfId="0" applyFont="1" applyFill="1" applyBorder="1" applyAlignment="1">
      <alignment horizontal="center" vertical="center" wrapText="1"/>
    </xf>
    <xf numFmtId="0" fontId="54" fillId="0" borderId="21"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5"/>
  <sheetViews>
    <sheetView zoomScalePageLayoutView="0" workbookViewId="0" topLeftCell="A1">
      <pane xSplit="3" ySplit="3" topLeftCell="I4" activePane="bottomRight" state="frozen"/>
      <selection pane="topLeft" activeCell="A1" sqref="A1"/>
      <selection pane="topRight" activeCell="D1" sqref="D1"/>
      <selection pane="bottomLeft" activeCell="A4" sqref="A4"/>
      <selection pane="bottomRight" activeCell="A3" sqref="A3:IV3"/>
    </sheetView>
  </sheetViews>
  <sheetFormatPr defaultColWidth="25.421875" defaultRowHeight="27" customHeight="1"/>
  <cols>
    <col min="1" max="1" width="25.421875" style="1" customWidth="1"/>
    <col min="2" max="2" width="11.140625" style="1" customWidth="1"/>
    <col min="3" max="3" width="62.140625" style="1" customWidth="1"/>
    <col min="4" max="4" width="45.421875" style="1" customWidth="1"/>
    <col min="5" max="16384" width="25.421875" style="1" customWidth="1"/>
  </cols>
  <sheetData>
    <row r="1" spans="1:18" ht="27" customHeight="1" thickBot="1">
      <c r="A1" s="63" t="s">
        <v>0</v>
      </c>
      <c r="B1" s="63"/>
      <c r="C1" s="63"/>
      <c r="D1" s="63"/>
      <c r="E1" s="63"/>
      <c r="F1" s="57"/>
      <c r="G1" s="64" t="s">
        <v>114</v>
      </c>
      <c r="H1" s="64"/>
      <c r="I1" s="64"/>
      <c r="J1" s="64"/>
      <c r="K1" s="64"/>
      <c r="L1" s="64"/>
      <c r="M1" s="64"/>
      <c r="N1" s="64"/>
      <c r="O1" s="64"/>
      <c r="P1" s="64"/>
      <c r="Q1" s="64"/>
      <c r="R1" s="64"/>
    </row>
    <row r="2" spans="1:18" ht="27" customHeight="1" thickBot="1" thickTop="1">
      <c r="A2" s="63"/>
      <c r="B2" s="63"/>
      <c r="C2" s="63"/>
      <c r="D2" s="63"/>
      <c r="E2" s="63"/>
      <c r="F2" s="57"/>
      <c r="G2" s="65" t="s">
        <v>2</v>
      </c>
      <c r="H2" s="65"/>
      <c r="I2" s="65"/>
      <c r="J2" s="65"/>
      <c r="K2" s="66" t="s">
        <v>3</v>
      </c>
      <c r="L2" s="66"/>
      <c r="M2" s="66"/>
      <c r="N2" s="66"/>
      <c r="O2" s="67" t="s">
        <v>4</v>
      </c>
      <c r="P2" s="67"/>
      <c r="Q2" s="67"/>
      <c r="R2" s="67"/>
    </row>
    <row r="3" spans="1:18" ht="73.5" customHeight="1" thickBot="1" thickTop="1">
      <c r="A3" s="2" t="s">
        <v>5</v>
      </c>
      <c r="B3" s="2" t="s">
        <v>6</v>
      </c>
      <c r="C3" s="2" t="s">
        <v>7</v>
      </c>
      <c r="D3" s="2" t="s">
        <v>8</v>
      </c>
      <c r="E3" s="2" t="s">
        <v>9</v>
      </c>
      <c r="F3" s="58" t="s">
        <v>112</v>
      </c>
      <c r="G3" s="3" t="s">
        <v>10</v>
      </c>
      <c r="H3" s="3" t="s">
        <v>11</v>
      </c>
      <c r="I3" s="3" t="s">
        <v>12</v>
      </c>
      <c r="J3" s="3" t="s">
        <v>13</v>
      </c>
      <c r="K3" s="3" t="s">
        <v>10</v>
      </c>
      <c r="L3" s="3" t="s">
        <v>11</v>
      </c>
      <c r="M3" s="3" t="s">
        <v>12</v>
      </c>
      <c r="N3" s="3" t="s">
        <v>13</v>
      </c>
      <c r="O3" s="3" t="s">
        <v>10</v>
      </c>
      <c r="P3" s="3" t="s">
        <v>11</v>
      </c>
      <c r="Q3" s="3" t="s">
        <v>12</v>
      </c>
      <c r="R3" s="3" t="s">
        <v>13</v>
      </c>
    </row>
    <row r="4" spans="1:18" ht="83.25" customHeight="1" thickBot="1">
      <c r="A4" s="4" t="s">
        <v>14</v>
      </c>
      <c r="B4" s="5" t="s">
        <v>15</v>
      </c>
      <c r="C4" s="5" t="s">
        <v>16</v>
      </c>
      <c r="D4" s="5"/>
      <c r="E4" s="5" t="s">
        <v>24</v>
      </c>
      <c r="F4" s="59"/>
      <c r="G4" s="6">
        <v>17</v>
      </c>
      <c r="H4" s="6">
        <v>17</v>
      </c>
      <c r="I4" s="6">
        <v>0</v>
      </c>
      <c r="J4" s="6">
        <v>0</v>
      </c>
      <c r="K4" s="6">
        <v>11</v>
      </c>
      <c r="L4" s="6">
        <v>11</v>
      </c>
      <c r="M4" s="6">
        <v>0</v>
      </c>
      <c r="N4" s="6">
        <v>0</v>
      </c>
      <c r="O4" s="6">
        <v>62</v>
      </c>
      <c r="P4" s="6">
        <v>62</v>
      </c>
      <c r="Q4" s="6">
        <v>0</v>
      </c>
      <c r="R4" s="6">
        <v>0</v>
      </c>
    </row>
    <row r="5" spans="1:18" ht="116.25" customHeight="1" thickBot="1">
      <c r="A5" s="4" t="s">
        <v>14</v>
      </c>
      <c r="B5" s="5" t="s">
        <v>15</v>
      </c>
      <c r="C5" s="7" t="s">
        <v>17</v>
      </c>
      <c r="D5" s="5" t="s">
        <v>30</v>
      </c>
      <c r="E5" s="5" t="s">
        <v>24</v>
      </c>
      <c r="F5" s="59"/>
      <c r="G5" s="6">
        <v>69</v>
      </c>
      <c r="H5" s="6">
        <v>69</v>
      </c>
      <c r="I5" s="6">
        <v>0</v>
      </c>
      <c r="J5" s="6">
        <v>0</v>
      </c>
      <c r="K5" s="6">
        <v>51</v>
      </c>
      <c r="L5" s="6">
        <v>51</v>
      </c>
      <c r="M5" s="6">
        <v>0</v>
      </c>
      <c r="N5" s="6">
        <v>0</v>
      </c>
      <c r="O5" s="6">
        <v>86</v>
      </c>
      <c r="P5" s="6">
        <v>86</v>
      </c>
      <c r="Q5" s="6">
        <v>0</v>
      </c>
      <c r="R5" s="6">
        <v>0</v>
      </c>
    </row>
    <row r="6" spans="1:18" ht="123.75" customHeight="1">
      <c r="A6" s="4" t="s">
        <v>18</v>
      </c>
      <c r="B6" s="5" t="s">
        <v>22</v>
      </c>
      <c r="C6" s="5" t="s">
        <v>19</v>
      </c>
      <c r="D6" s="5" t="s">
        <v>20</v>
      </c>
      <c r="E6" s="5" t="s">
        <v>21</v>
      </c>
      <c r="F6" s="59"/>
      <c r="G6" s="6">
        <v>2791</v>
      </c>
      <c r="H6" s="6">
        <v>2791</v>
      </c>
      <c r="I6" s="6">
        <v>0</v>
      </c>
      <c r="J6" s="6"/>
      <c r="K6" s="6">
        <v>2602</v>
      </c>
      <c r="L6" s="6">
        <v>2602</v>
      </c>
      <c r="M6" s="6">
        <v>0</v>
      </c>
      <c r="N6" s="6"/>
      <c r="O6" s="6">
        <v>5393</v>
      </c>
      <c r="P6" s="6">
        <v>5393</v>
      </c>
      <c r="Q6" s="6">
        <v>0</v>
      </c>
      <c r="R6" s="6"/>
    </row>
    <row r="7" spans="1:18" ht="90">
      <c r="A7" s="4" t="s">
        <v>18</v>
      </c>
      <c r="B7" s="5" t="s">
        <v>23</v>
      </c>
      <c r="C7" s="5" t="s">
        <v>19</v>
      </c>
      <c r="D7" s="5" t="s">
        <v>20</v>
      </c>
      <c r="E7" s="5" t="s">
        <v>24</v>
      </c>
      <c r="F7" s="59"/>
      <c r="G7" s="6">
        <v>3593</v>
      </c>
      <c r="H7" s="6">
        <v>0</v>
      </c>
      <c r="I7" s="6">
        <v>0</v>
      </c>
      <c r="J7" s="6"/>
      <c r="K7" s="6">
        <v>13376</v>
      </c>
      <c r="L7" s="6">
        <v>13376</v>
      </c>
      <c r="M7" s="6">
        <v>0</v>
      </c>
      <c r="N7" s="6"/>
      <c r="O7" s="6"/>
      <c r="P7" s="6"/>
      <c r="Q7" s="6"/>
      <c r="R7" s="6"/>
    </row>
    <row r="8" spans="1:18" ht="127.5" customHeight="1">
      <c r="A8" s="4" t="s">
        <v>18</v>
      </c>
      <c r="B8" s="5" t="s">
        <v>25</v>
      </c>
      <c r="C8" s="5" t="s">
        <v>19</v>
      </c>
      <c r="D8" s="5"/>
      <c r="E8" s="5" t="s">
        <v>21</v>
      </c>
      <c r="F8" s="59"/>
      <c r="G8" s="6"/>
      <c r="H8" s="6"/>
      <c r="I8" s="6"/>
      <c r="J8" s="6"/>
      <c r="K8" s="6"/>
      <c r="L8" s="6"/>
      <c r="M8" s="6"/>
      <c r="N8" s="6"/>
      <c r="O8" s="6"/>
      <c r="P8" s="6"/>
      <c r="Q8" s="6"/>
      <c r="R8" s="6"/>
    </row>
    <row r="9" spans="1:18" ht="30.75" thickBot="1">
      <c r="A9" s="4" t="s">
        <v>18</v>
      </c>
      <c r="B9" s="5" t="s">
        <v>23</v>
      </c>
      <c r="C9" s="5" t="s">
        <v>26</v>
      </c>
      <c r="D9" s="5"/>
      <c r="E9" s="5" t="s">
        <v>24</v>
      </c>
      <c r="F9" s="59"/>
      <c r="G9" s="6" t="s">
        <v>120</v>
      </c>
      <c r="H9" s="6"/>
      <c r="I9" s="6"/>
      <c r="J9" s="6"/>
      <c r="K9" s="6" t="s">
        <v>121</v>
      </c>
      <c r="L9" s="6"/>
      <c r="M9" s="6"/>
      <c r="N9" s="6"/>
      <c r="O9" s="6"/>
      <c r="P9" s="6"/>
      <c r="Q9" s="6"/>
      <c r="R9" s="6"/>
    </row>
    <row r="10" spans="1:18" s="13" customFormat="1" ht="122.25" customHeight="1" thickBot="1">
      <c r="A10" s="10" t="s">
        <v>18</v>
      </c>
      <c r="B10" s="11" t="s">
        <v>117</v>
      </c>
      <c r="C10" s="34" t="s">
        <v>27</v>
      </c>
      <c r="D10" s="11"/>
      <c r="E10" s="11" t="s">
        <v>21</v>
      </c>
      <c r="F10" s="59"/>
      <c r="G10" s="12">
        <v>8</v>
      </c>
      <c r="H10" s="12">
        <v>8</v>
      </c>
      <c r="I10" s="12">
        <v>0</v>
      </c>
      <c r="J10" s="12"/>
      <c r="K10" s="12">
        <v>21</v>
      </c>
      <c r="L10" s="12">
        <v>21</v>
      </c>
      <c r="M10" s="12">
        <v>0</v>
      </c>
      <c r="N10" s="12"/>
      <c r="O10" s="12">
        <v>29</v>
      </c>
      <c r="P10" s="12">
        <v>29</v>
      </c>
      <c r="Q10" s="12">
        <v>0</v>
      </c>
      <c r="R10" s="12"/>
    </row>
    <row r="11" spans="1:18" s="8" customFormat="1" ht="132" customHeight="1" thickBot="1">
      <c r="A11" s="4" t="s">
        <v>18</v>
      </c>
      <c r="B11" s="5" t="s">
        <v>29</v>
      </c>
      <c r="C11" s="5" t="s">
        <v>19</v>
      </c>
      <c r="D11" s="5" t="s">
        <v>28</v>
      </c>
      <c r="E11" s="5" t="s">
        <v>21</v>
      </c>
      <c r="F11" s="59"/>
      <c r="G11" s="6">
        <v>3587</v>
      </c>
      <c r="H11" s="6">
        <v>3587</v>
      </c>
      <c r="I11" s="6">
        <v>0</v>
      </c>
      <c r="J11" s="6"/>
      <c r="K11" s="6">
        <v>3535</v>
      </c>
      <c r="L11" s="6">
        <v>3535</v>
      </c>
      <c r="M11" s="6">
        <v>0</v>
      </c>
      <c r="N11" s="6"/>
      <c r="O11" s="6">
        <v>7122</v>
      </c>
      <c r="P11" s="6">
        <v>7122</v>
      </c>
      <c r="Q11" s="6">
        <v>0</v>
      </c>
      <c r="R11" s="6"/>
    </row>
    <row r="12" spans="1:18" ht="132.75" customHeight="1" thickBot="1">
      <c r="A12" s="4" t="s">
        <v>18</v>
      </c>
      <c r="B12" s="5" t="s">
        <v>29</v>
      </c>
      <c r="C12" s="7" t="s">
        <v>17</v>
      </c>
      <c r="D12" s="5" t="s">
        <v>30</v>
      </c>
      <c r="E12" s="5" t="s">
        <v>21</v>
      </c>
      <c r="F12" s="59"/>
      <c r="G12" s="6">
        <v>528</v>
      </c>
      <c r="H12" s="6">
        <v>528</v>
      </c>
      <c r="I12" s="6">
        <v>0</v>
      </c>
      <c r="J12" s="6"/>
      <c r="K12" s="6">
        <v>603</v>
      </c>
      <c r="L12" s="6">
        <v>603</v>
      </c>
      <c r="M12" s="6">
        <v>0</v>
      </c>
      <c r="N12" s="6"/>
      <c r="O12" s="6">
        <v>1131</v>
      </c>
      <c r="P12" s="6">
        <v>1131</v>
      </c>
      <c r="Q12" s="6">
        <v>0</v>
      </c>
      <c r="R12" s="6"/>
    </row>
    <row r="13" spans="1:18" ht="198.75" customHeight="1" thickBot="1">
      <c r="A13" s="4" t="s">
        <v>18</v>
      </c>
      <c r="B13" s="5" t="s">
        <v>22</v>
      </c>
      <c r="C13" s="5" t="s">
        <v>31</v>
      </c>
      <c r="D13" s="5" t="s">
        <v>30</v>
      </c>
      <c r="E13" s="5" t="s">
        <v>21</v>
      </c>
      <c r="F13" s="59"/>
      <c r="G13" s="6">
        <v>16</v>
      </c>
      <c r="H13" s="6">
        <v>16</v>
      </c>
      <c r="I13" s="6">
        <v>0</v>
      </c>
      <c r="J13" s="6"/>
      <c r="K13" s="6">
        <v>21</v>
      </c>
      <c r="L13" s="6">
        <v>21</v>
      </c>
      <c r="M13" s="6">
        <v>0</v>
      </c>
      <c r="N13" s="6"/>
      <c r="O13" s="6">
        <v>37</v>
      </c>
      <c r="P13" s="6">
        <v>37</v>
      </c>
      <c r="Q13" s="6">
        <v>0</v>
      </c>
      <c r="R13" s="6"/>
    </row>
    <row r="14" spans="1:18" ht="104.25" customHeight="1" thickBot="1">
      <c r="A14" s="4" t="s">
        <v>18</v>
      </c>
      <c r="B14" s="5" t="s">
        <v>32</v>
      </c>
      <c r="C14" s="7" t="s">
        <v>17</v>
      </c>
      <c r="D14" s="5" t="s">
        <v>30</v>
      </c>
      <c r="E14" s="5" t="s">
        <v>21</v>
      </c>
      <c r="F14" s="59" t="s">
        <v>113</v>
      </c>
      <c r="G14" s="6"/>
      <c r="H14" s="6"/>
      <c r="I14" s="6"/>
      <c r="J14" s="6"/>
      <c r="K14" s="6"/>
      <c r="L14" s="6"/>
      <c r="M14" s="6"/>
      <c r="N14" s="6"/>
      <c r="O14" s="6"/>
      <c r="P14" s="6"/>
      <c r="Q14" s="6"/>
      <c r="R14" s="6"/>
    </row>
    <row r="15" spans="1:18" s="8" customFormat="1" ht="90">
      <c r="A15" s="4" t="s">
        <v>18</v>
      </c>
      <c r="B15" s="5" t="s">
        <v>117</v>
      </c>
      <c r="C15" s="5" t="s">
        <v>19</v>
      </c>
      <c r="D15" s="5" t="s">
        <v>28</v>
      </c>
      <c r="E15" s="5" t="s">
        <v>21</v>
      </c>
      <c r="F15" s="59"/>
      <c r="G15" s="6">
        <v>3729</v>
      </c>
      <c r="H15" s="6">
        <v>3729</v>
      </c>
      <c r="I15" s="6">
        <v>0</v>
      </c>
      <c r="J15" s="6"/>
      <c r="K15" s="6">
        <v>4175</v>
      </c>
      <c r="L15" s="6">
        <v>4175</v>
      </c>
      <c r="M15" s="6">
        <v>0</v>
      </c>
      <c r="N15" s="6"/>
      <c r="O15" s="6">
        <v>7904</v>
      </c>
      <c r="P15" s="6">
        <v>7904</v>
      </c>
      <c r="Q15" s="6">
        <v>0</v>
      </c>
      <c r="R15" s="6"/>
    </row>
  </sheetData>
  <sheetProtection/>
  <mergeCells count="5">
    <mergeCell ref="A1:E2"/>
    <mergeCell ref="G1:R1"/>
    <mergeCell ref="G2:J2"/>
    <mergeCell ref="K2:N2"/>
    <mergeCell ref="O2:R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28" r:id="rId1"/>
</worksheet>
</file>

<file path=xl/worksheets/sheet2.xml><?xml version="1.0" encoding="utf-8"?>
<worksheet xmlns="http://schemas.openxmlformats.org/spreadsheetml/2006/main" xmlns:r="http://schemas.openxmlformats.org/officeDocument/2006/relationships">
  <sheetPr>
    <pageSetUpPr fitToPage="1"/>
  </sheetPr>
  <dimension ref="A1:AS35"/>
  <sheetViews>
    <sheetView zoomScale="86" zoomScaleNormal="86" zoomScalePageLayoutView="0" workbookViewId="0" topLeftCell="A1">
      <pane xSplit="25" ySplit="3" topLeftCell="AH4" activePane="bottomRight" state="frozen"/>
      <selection pane="topLeft" activeCell="A1" sqref="A1"/>
      <selection pane="topRight" activeCell="Z1" sqref="Z1"/>
      <selection pane="bottomLeft" activeCell="A4" sqref="A4"/>
      <selection pane="bottomRight" activeCell="A3" sqref="A3:IV3"/>
    </sheetView>
  </sheetViews>
  <sheetFormatPr defaultColWidth="25.421875" defaultRowHeight="27" customHeight="1"/>
  <cols>
    <col min="1" max="1" width="25.421875" style="1" customWidth="1"/>
    <col min="2" max="2" width="16.140625" style="1" customWidth="1"/>
    <col min="3" max="3" width="38.7109375" style="1" customWidth="1"/>
    <col min="4" max="4" width="55.7109375" style="32" customWidth="1"/>
    <col min="5" max="5" width="15.8515625" style="18" customWidth="1"/>
    <col min="6" max="7" width="25.421875" style="1" hidden="1" customWidth="1"/>
    <col min="8" max="8" width="23.140625" style="1" hidden="1" customWidth="1"/>
    <col min="9" max="10" width="25.421875" style="1" hidden="1" customWidth="1"/>
    <col min="11" max="11" width="20.140625" style="1" hidden="1" customWidth="1"/>
    <col min="12" max="12" width="21.140625" style="1" hidden="1" customWidth="1"/>
    <col min="13" max="13" width="25.421875" style="1" hidden="1" customWidth="1"/>
    <col min="14" max="14" width="21.7109375" style="1" hidden="1" customWidth="1"/>
    <col min="15" max="15" width="25.421875" style="1" hidden="1" customWidth="1"/>
    <col min="16" max="16" width="22.8515625" style="1" hidden="1" customWidth="1"/>
    <col min="17" max="18" width="25.421875" style="1" hidden="1" customWidth="1"/>
    <col min="19" max="19" width="18.57421875" style="1" hidden="1" customWidth="1"/>
    <col min="20" max="20" width="27.8515625" style="1" hidden="1" customWidth="1"/>
    <col min="21" max="21" width="15.00390625" style="1" hidden="1" customWidth="1"/>
    <col min="22" max="25" width="0" style="1" hidden="1" customWidth="1"/>
    <col min="26" max="39" width="25.421875" style="1" customWidth="1"/>
    <col min="40" max="40" width="31.140625" style="1" bestFit="1" customWidth="1"/>
    <col min="41" max="16384" width="25.421875" style="1" customWidth="1"/>
  </cols>
  <sheetData>
    <row r="1" spans="1:45" ht="27" customHeight="1" thickBot="1">
      <c r="A1" s="63" t="s">
        <v>33</v>
      </c>
      <c r="B1" s="63"/>
      <c r="C1" s="63"/>
      <c r="D1" s="63"/>
      <c r="E1" s="63"/>
      <c r="F1" s="64" t="s">
        <v>1</v>
      </c>
      <c r="G1" s="64"/>
      <c r="H1" s="64"/>
      <c r="I1" s="64"/>
      <c r="J1" s="64"/>
      <c r="K1" s="64"/>
      <c r="L1" s="64"/>
      <c r="M1" s="64"/>
      <c r="N1" s="64"/>
      <c r="O1" s="64"/>
      <c r="P1" s="64"/>
      <c r="Q1" s="64"/>
      <c r="R1" s="64"/>
      <c r="S1" s="64"/>
      <c r="T1" s="64"/>
      <c r="U1" s="64"/>
      <c r="V1" s="64"/>
      <c r="W1" s="64"/>
      <c r="X1" s="64"/>
      <c r="Y1" s="64"/>
      <c r="Z1" s="68" t="s">
        <v>114</v>
      </c>
      <c r="AA1" s="68"/>
      <c r="AB1" s="68"/>
      <c r="AC1" s="68"/>
      <c r="AD1" s="68"/>
      <c r="AE1" s="68"/>
      <c r="AF1" s="68"/>
      <c r="AG1" s="68"/>
      <c r="AH1" s="68"/>
      <c r="AI1" s="68"/>
      <c r="AJ1" s="68"/>
      <c r="AK1" s="68"/>
      <c r="AL1" s="68"/>
      <c r="AM1" s="68"/>
      <c r="AN1" s="68"/>
      <c r="AO1" s="68"/>
      <c r="AP1" s="68"/>
      <c r="AQ1" s="68"/>
      <c r="AR1" s="68"/>
      <c r="AS1" s="68"/>
    </row>
    <row r="2" spans="1:45" ht="27" customHeight="1" thickBot="1" thickTop="1">
      <c r="A2" s="63"/>
      <c r="B2" s="63"/>
      <c r="C2" s="63"/>
      <c r="D2" s="63"/>
      <c r="E2" s="63"/>
      <c r="F2" s="65" t="s">
        <v>34</v>
      </c>
      <c r="G2" s="65"/>
      <c r="H2" s="65"/>
      <c r="I2" s="65"/>
      <c r="J2" s="66" t="s">
        <v>35</v>
      </c>
      <c r="K2" s="66"/>
      <c r="L2" s="66"/>
      <c r="M2" s="66"/>
      <c r="N2" s="66" t="s">
        <v>36</v>
      </c>
      <c r="O2" s="66"/>
      <c r="P2" s="66"/>
      <c r="Q2" s="66"/>
      <c r="R2" s="66" t="s">
        <v>37</v>
      </c>
      <c r="S2" s="66"/>
      <c r="T2" s="66"/>
      <c r="U2" s="66"/>
      <c r="V2" s="67" t="s">
        <v>4</v>
      </c>
      <c r="W2" s="67"/>
      <c r="X2" s="67"/>
      <c r="Y2" s="67"/>
      <c r="Z2" s="69" t="s">
        <v>34</v>
      </c>
      <c r="AA2" s="69"/>
      <c r="AB2" s="69"/>
      <c r="AC2" s="70"/>
      <c r="AD2" s="66" t="s">
        <v>35</v>
      </c>
      <c r="AE2" s="66"/>
      <c r="AF2" s="66"/>
      <c r="AG2" s="66"/>
      <c r="AH2" s="66" t="s">
        <v>36</v>
      </c>
      <c r="AI2" s="66"/>
      <c r="AJ2" s="66"/>
      <c r="AK2" s="66"/>
      <c r="AL2" s="66" t="s">
        <v>37</v>
      </c>
      <c r="AM2" s="66"/>
      <c r="AN2" s="66"/>
      <c r="AO2" s="66"/>
      <c r="AP2" s="66" t="s">
        <v>4</v>
      </c>
      <c r="AQ2" s="66"/>
      <c r="AR2" s="66"/>
      <c r="AS2" s="66"/>
    </row>
    <row r="3" spans="1:45" ht="60" thickBot="1" thickTop="1">
      <c r="A3" s="2" t="s">
        <v>5</v>
      </c>
      <c r="B3" s="2" t="s">
        <v>6</v>
      </c>
      <c r="C3" s="2" t="s">
        <v>7</v>
      </c>
      <c r="D3" s="2" t="s">
        <v>8</v>
      </c>
      <c r="E3" s="9" t="s">
        <v>9</v>
      </c>
      <c r="F3" s="3" t="s">
        <v>38</v>
      </c>
      <c r="G3" s="3" t="s">
        <v>39</v>
      </c>
      <c r="H3" s="3" t="s">
        <v>40</v>
      </c>
      <c r="I3" s="3" t="s">
        <v>13</v>
      </c>
      <c r="J3" s="3" t="s">
        <v>38</v>
      </c>
      <c r="K3" s="3" t="s">
        <v>39</v>
      </c>
      <c r="L3" s="3" t="s">
        <v>40</v>
      </c>
      <c r="M3" s="3" t="s">
        <v>13</v>
      </c>
      <c r="N3" s="3" t="s">
        <v>38</v>
      </c>
      <c r="O3" s="3" t="s">
        <v>39</v>
      </c>
      <c r="P3" s="3" t="s">
        <v>40</v>
      </c>
      <c r="Q3" s="3" t="s">
        <v>13</v>
      </c>
      <c r="R3" s="3" t="s">
        <v>38</v>
      </c>
      <c r="S3" s="3" t="s">
        <v>39</v>
      </c>
      <c r="T3" s="3" t="s">
        <v>40</v>
      </c>
      <c r="U3" s="3" t="s">
        <v>13</v>
      </c>
      <c r="V3" s="3" t="s">
        <v>38</v>
      </c>
      <c r="W3" s="3" t="s">
        <v>39</v>
      </c>
      <c r="X3" s="3" t="s">
        <v>40</v>
      </c>
      <c r="Y3" s="3" t="s">
        <v>13</v>
      </c>
      <c r="Z3" s="3" t="s">
        <v>38</v>
      </c>
      <c r="AA3" s="3" t="s">
        <v>88</v>
      </c>
      <c r="AB3" s="3" t="s">
        <v>40</v>
      </c>
      <c r="AC3" s="3" t="s">
        <v>13</v>
      </c>
      <c r="AD3" s="3" t="s">
        <v>38</v>
      </c>
      <c r="AE3" s="3" t="s">
        <v>39</v>
      </c>
      <c r="AF3" s="3" t="s">
        <v>40</v>
      </c>
      <c r="AG3" s="3" t="s">
        <v>13</v>
      </c>
      <c r="AH3" s="3" t="s">
        <v>38</v>
      </c>
      <c r="AI3" s="3" t="s">
        <v>39</v>
      </c>
      <c r="AJ3" s="3" t="s">
        <v>40</v>
      </c>
      <c r="AK3" s="3" t="s">
        <v>13</v>
      </c>
      <c r="AL3" s="3" t="s">
        <v>38</v>
      </c>
      <c r="AM3" s="3" t="s">
        <v>39</v>
      </c>
      <c r="AN3" s="3" t="s">
        <v>40</v>
      </c>
      <c r="AO3" s="3" t="s">
        <v>13</v>
      </c>
      <c r="AP3" s="3" t="s">
        <v>38</v>
      </c>
      <c r="AQ3" s="3" t="s">
        <v>39</v>
      </c>
      <c r="AR3" s="3" t="s">
        <v>40</v>
      </c>
      <c r="AS3" s="3" t="s">
        <v>13</v>
      </c>
    </row>
    <row r="4" spans="1:45" ht="84" customHeight="1">
      <c r="A4" s="4" t="s">
        <v>14</v>
      </c>
      <c r="B4" s="5" t="s">
        <v>15</v>
      </c>
      <c r="C4" s="5" t="s">
        <v>41</v>
      </c>
      <c r="D4" s="5" t="s">
        <v>42</v>
      </c>
      <c r="E4" s="5" t="s">
        <v>43</v>
      </c>
      <c r="F4" s="6">
        <v>3884</v>
      </c>
      <c r="G4" s="6">
        <v>3884</v>
      </c>
      <c r="H4" s="6">
        <v>0</v>
      </c>
      <c r="I4" s="6"/>
      <c r="J4" s="6">
        <v>4402</v>
      </c>
      <c r="K4" s="6">
        <v>4402</v>
      </c>
      <c r="L4" s="6">
        <v>0</v>
      </c>
      <c r="M4" s="6"/>
      <c r="N4" s="6">
        <v>3718</v>
      </c>
      <c r="O4" s="6">
        <v>3718</v>
      </c>
      <c r="P4" s="6">
        <v>0</v>
      </c>
      <c r="Q4" s="6"/>
      <c r="R4" s="6">
        <v>4134</v>
      </c>
      <c r="S4" s="6">
        <v>4134</v>
      </c>
      <c r="T4" s="6">
        <v>0</v>
      </c>
      <c r="U4" s="6"/>
      <c r="V4" s="6"/>
      <c r="W4" s="6"/>
      <c r="X4" s="6"/>
      <c r="Y4" s="6"/>
      <c r="Z4" s="6">
        <v>1725</v>
      </c>
      <c r="AA4" s="6">
        <v>1725</v>
      </c>
      <c r="AB4" s="6">
        <v>0</v>
      </c>
      <c r="AC4" s="6">
        <v>0</v>
      </c>
      <c r="AD4" s="6">
        <v>1662</v>
      </c>
      <c r="AE4" s="6">
        <v>1662</v>
      </c>
      <c r="AF4" s="6">
        <v>0</v>
      </c>
      <c r="AG4" s="6">
        <v>0</v>
      </c>
      <c r="AH4" s="6">
        <v>1322</v>
      </c>
      <c r="AI4" s="6">
        <v>1322</v>
      </c>
      <c r="AJ4" s="6">
        <v>0</v>
      </c>
      <c r="AK4" s="6">
        <v>0</v>
      </c>
      <c r="AL4" s="6">
        <v>1897</v>
      </c>
      <c r="AM4" s="6">
        <v>1897</v>
      </c>
      <c r="AN4" s="6">
        <v>0</v>
      </c>
      <c r="AO4" s="6">
        <v>0</v>
      </c>
      <c r="AP4" s="6">
        <v>6606</v>
      </c>
      <c r="AQ4" s="6">
        <v>6606</v>
      </c>
      <c r="AR4" s="6">
        <v>0</v>
      </c>
      <c r="AS4" s="6">
        <v>0</v>
      </c>
    </row>
    <row r="5" spans="1:45" ht="108.75" customHeight="1">
      <c r="A5" s="4" t="s">
        <v>14</v>
      </c>
      <c r="B5" s="5" t="s">
        <v>15</v>
      </c>
      <c r="C5" s="5" t="s">
        <v>44</v>
      </c>
      <c r="D5" s="5" t="s">
        <v>45</v>
      </c>
      <c r="E5" s="5" t="s">
        <v>21</v>
      </c>
      <c r="F5" s="6">
        <v>7</v>
      </c>
      <c r="G5" s="6">
        <v>7</v>
      </c>
      <c r="H5" s="6">
        <v>0</v>
      </c>
      <c r="I5" s="6"/>
      <c r="J5" s="6">
        <v>4</v>
      </c>
      <c r="K5" s="6">
        <v>4</v>
      </c>
      <c r="L5" s="6">
        <v>0</v>
      </c>
      <c r="M5" s="6"/>
      <c r="N5" s="6">
        <v>6</v>
      </c>
      <c r="O5" s="6">
        <v>6</v>
      </c>
      <c r="P5" s="6">
        <v>0</v>
      </c>
      <c r="Q5" s="6"/>
      <c r="R5" s="6">
        <v>5</v>
      </c>
      <c r="S5" s="6">
        <v>5</v>
      </c>
      <c r="T5" s="6">
        <v>0</v>
      </c>
      <c r="U5" s="6"/>
      <c r="V5" s="6"/>
      <c r="W5" s="6"/>
      <c r="X5" s="6"/>
      <c r="Y5" s="6"/>
      <c r="Z5" s="6">
        <v>8</v>
      </c>
      <c r="AA5" s="6">
        <v>8</v>
      </c>
      <c r="AB5" s="6">
        <v>0</v>
      </c>
      <c r="AC5" s="6">
        <v>0</v>
      </c>
      <c r="AD5" s="6">
        <v>7</v>
      </c>
      <c r="AE5" s="6">
        <v>1</v>
      </c>
      <c r="AF5" s="6">
        <v>0</v>
      </c>
      <c r="AG5" s="6">
        <v>0</v>
      </c>
      <c r="AH5" s="6">
        <v>3</v>
      </c>
      <c r="AI5" s="6">
        <v>4</v>
      </c>
      <c r="AJ5" s="6">
        <v>0</v>
      </c>
      <c r="AK5" s="6">
        <v>0</v>
      </c>
      <c r="AL5" s="6">
        <v>3</v>
      </c>
      <c r="AM5" s="6">
        <v>3</v>
      </c>
      <c r="AN5" s="6">
        <v>0</v>
      </c>
      <c r="AO5" s="6">
        <v>0</v>
      </c>
      <c r="AP5" s="6">
        <v>21</v>
      </c>
      <c r="AQ5" s="6">
        <v>16</v>
      </c>
      <c r="AR5" s="6">
        <v>0</v>
      </c>
      <c r="AS5" s="6">
        <v>0</v>
      </c>
    </row>
    <row r="6" spans="1:45" ht="76.5" customHeight="1">
      <c r="A6" s="4" t="s">
        <v>14</v>
      </c>
      <c r="B6" s="5" t="s">
        <v>15</v>
      </c>
      <c r="C6" s="5" t="s">
        <v>46</v>
      </c>
      <c r="D6" s="5" t="s">
        <v>47</v>
      </c>
      <c r="E6" s="5" t="s">
        <v>21</v>
      </c>
      <c r="F6" s="6">
        <v>7225</v>
      </c>
      <c r="G6" s="6">
        <v>7285</v>
      </c>
      <c r="H6" s="6">
        <v>0</v>
      </c>
      <c r="I6" s="6"/>
      <c r="J6" s="6">
        <v>5119</v>
      </c>
      <c r="K6" s="6">
        <v>5119</v>
      </c>
      <c r="L6" s="6">
        <v>0</v>
      </c>
      <c r="M6" s="6"/>
      <c r="N6" s="6">
        <v>6615</v>
      </c>
      <c r="O6" s="6">
        <v>6615</v>
      </c>
      <c r="P6" s="6">
        <v>0</v>
      </c>
      <c r="Q6" s="6"/>
      <c r="R6" s="6">
        <v>6301</v>
      </c>
      <c r="S6" s="6">
        <v>6301</v>
      </c>
      <c r="T6" s="6">
        <v>0</v>
      </c>
      <c r="U6" s="6"/>
      <c r="V6" s="6"/>
      <c r="W6" s="6"/>
      <c r="X6" s="6"/>
      <c r="Y6" s="6"/>
      <c r="Z6" s="60">
        <v>18084</v>
      </c>
      <c r="AA6" s="6">
        <v>18084</v>
      </c>
      <c r="AB6" s="6">
        <v>0</v>
      </c>
      <c r="AC6" s="6">
        <v>0</v>
      </c>
      <c r="AD6" s="6">
        <v>8000</v>
      </c>
      <c r="AE6" s="6">
        <v>8000</v>
      </c>
      <c r="AF6" s="6">
        <v>0</v>
      </c>
      <c r="AG6" s="6">
        <v>0</v>
      </c>
      <c r="AH6" s="6">
        <v>2964</v>
      </c>
      <c r="AI6" s="6">
        <v>2964</v>
      </c>
      <c r="AJ6" s="6">
        <v>0</v>
      </c>
      <c r="AK6" s="6">
        <v>0</v>
      </c>
      <c r="AL6" s="6">
        <v>3373</v>
      </c>
      <c r="AM6" s="6">
        <v>3373</v>
      </c>
      <c r="AN6" s="6">
        <v>0</v>
      </c>
      <c r="AO6" s="6">
        <v>0</v>
      </c>
      <c r="AP6" s="6">
        <v>32421</v>
      </c>
      <c r="AQ6" s="6">
        <v>32421</v>
      </c>
      <c r="AR6" s="6">
        <v>0</v>
      </c>
      <c r="AS6" s="6">
        <v>0</v>
      </c>
    </row>
    <row r="7" spans="1:45" s="13" customFormat="1" ht="80.25" customHeight="1">
      <c r="A7" s="10" t="s">
        <v>18</v>
      </c>
      <c r="B7" s="11" t="s">
        <v>48</v>
      </c>
      <c r="C7" s="11" t="s">
        <v>41</v>
      </c>
      <c r="D7" s="11" t="s">
        <v>42</v>
      </c>
      <c r="E7" s="11" t="s">
        <v>49</v>
      </c>
      <c r="F7" s="12">
        <v>11006</v>
      </c>
      <c r="G7" s="12">
        <v>11006</v>
      </c>
      <c r="H7" s="12">
        <v>0</v>
      </c>
      <c r="I7" s="12"/>
      <c r="J7" s="12">
        <v>9857</v>
      </c>
      <c r="K7" s="12">
        <v>9857</v>
      </c>
      <c r="L7" s="12">
        <v>0</v>
      </c>
      <c r="M7" s="12"/>
      <c r="N7" s="12">
        <v>8777</v>
      </c>
      <c r="O7" s="12">
        <v>8777</v>
      </c>
      <c r="P7" s="12">
        <v>0</v>
      </c>
      <c r="Q7" s="12"/>
      <c r="R7" s="12">
        <v>9652</v>
      </c>
      <c r="S7" s="12">
        <v>9652</v>
      </c>
      <c r="T7" s="12">
        <v>0</v>
      </c>
      <c r="U7" s="12"/>
      <c r="V7" s="12">
        <f>R7+N7+J7+F7</f>
        <v>39292</v>
      </c>
      <c r="W7" s="12">
        <f>S7+O7+K7+G7</f>
        <v>39292</v>
      </c>
      <c r="X7" s="12">
        <f>T7+P7+L7+H7</f>
        <v>0</v>
      </c>
      <c r="Y7" s="12"/>
      <c r="Z7" s="12">
        <v>3260</v>
      </c>
      <c r="AA7" s="12">
        <v>3260</v>
      </c>
      <c r="AB7" s="12">
        <v>0</v>
      </c>
      <c r="AC7" s="12">
        <v>0</v>
      </c>
      <c r="AD7" s="12">
        <v>3000</v>
      </c>
      <c r="AE7" s="12">
        <v>3000</v>
      </c>
      <c r="AF7" s="12">
        <v>0</v>
      </c>
      <c r="AG7" s="12">
        <v>0</v>
      </c>
      <c r="AH7" s="12">
        <v>2814</v>
      </c>
      <c r="AI7" s="12">
        <v>2814</v>
      </c>
      <c r="AJ7" s="12">
        <v>0</v>
      </c>
      <c r="AK7" s="12"/>
      <c r="AL7" s="12">
        <v>3780</v>
      </c>
      <c r="AM7" s="12">
        <v>3780</v>
      </c>
      <c r="AN7" s="12">
        <v>0</v>
      </c>
      <c r="AO7" s="12"/>
      <c r="AP7" s="12">
        <v>12854</v>
      </c>
      <c r="AQ7" s="12">
        <v>12854</v>
      </c>
      <c r="AR7" s="12">
        <v>0</v>
      </c>
      <c r="AS7" s="12"/>
    </row>
    <row r="8" spans="1:45" ht="74.25" customHeight="1">
      <c r="A8" s="4" t="s">
        <v>18</v>
      </c>
      <c r="B8" s="5" t="s">
        <v>29</v>
      </c>
      <c r="C8" s="5" t="s">
        <v>41</v>
      </c>
      <c r="D8" s="5" t="s">
        <v>42</v>
      </c>
      <c r="E8" s="5" t="s">
        <v>50</v>
      </c>
      <c r="F8" s="6">
        <v>5719</v>
      </c>
      <c r="G8" s="6">
        <v>5719</v>
      </c>
      <c r="H8" s="6">
        <v>0</v>
      </c>
      <c r="I8" s="6"/>
      <c r="J8" s="6">
        <v>4852</v>
      </c>
      <c r="K8" s="6">
        <v>4852</v>
      </c>
      <c r="L8" s="6">
        <v>0</v>
      </c>
      <c r="M8" s="6"/>
      <c r="N8" s="6">
        <v>4186</v>
      </c>
      <c r="O8" s="6">
        <v>4186</v>
      </c>
      <c r="P8" s="6">
        <v>0</v>
      </c>
      <c r="Q8" s="6"/>
      <c r="R8" s="6">
        <v>4276</v>
      </c>
      <c r="S8" s="6">
        <v>4279</v>
      </c>
      <c r="T8" s="6">
        <v>0</v>
      </c>
      <c r="U8" s="6"/>
      <c r="V8" s="6">
        <v>19036</v>
      </c>
      <c r="W8" s="6">
        <v>19036</v>
      </c>
      <c r="X8" s="6">
        <v>0</v>
      </c>
      <c r="Y8" s="6"/>
      <c r="Z8" s="37">
        <v>1610</v>
      </c>
      <c r="AA8" s="37">
        <v>1610</v>
      </c>
      <c r="AB8" s="6">
        <v>0</v>
      </c>
      <c r="AC8" s="6"/>
      <c r="AD8" s="6">
        <v>1720</v>
      </c>
      <c r="AE8" s="6">
        <v>1720</v>
      </c>
      <c r="AF8" s="6">
        <v>0</v>
      </c>
      <c r="AG8" s="6"/>
      <c r="AH8" s="37">
        <v>1602</v>
      </c>
      <c r="AI8" s="37">
        <v>1602</v>
      </c>
      <c r="AJ8" s="6">
        <v>0</v>
      </c>
      <c r="AK8" s="6">
        <v>0</v>
      </c>
      <c r="AL8" s="6">
        <v>1962</v>
      </c>
      <c r="AM8" s="6">
        <v>1962</v>
      </c>
      <c r="AN8" s="6">
        <v>0</v>
      </c>
      <c r="AO8" s="6"/>
      <c r="AP8" s="6">
        <v>6894</v>
      </c>
      <c r="AQ8" s="6">
        <v>6894</v>
      </c>
      <c r="AR8" s="6">
        <v>0</v>
      </c>
      <c r="AS8" s="6">
        <v>0</v>
      </c>
    </row>
    <row r="9" spans="1:45" ht="75">
      <c r="A9" s="4" t="s">
        <v>18</v>
      </c>
      <c r="B9" s="5" t="s">
        <v>23</v>
      </c>
      <c r="C9" s="5" t="s">
        <v>51</v>
      </c>
      <c r="D9" s="5" t="s">
        <v>52</v>
      </c>
      <c r="E9" s="5" t="s">
        <v>50</v>
      </c>
      <c r="F9" s="6">
        <v>21613</v>
      </c>
      <c r="G9" s="6">
        <v>21613</v>
      </c>
      <c r="H9" s="6">
        <v>0</v>
      </c>
      <c r="I9" s="6"/>
      <c r="J9" s="6">
        <v>20038</v>
      </c>
      <c r="K9" s="6">
        <v>20038</v>
      </c>
      <c r="L9" s="6">
        <v>0</v>
      </c>
      <c r="M9" s="6"/>
      <c r="N9" s="6">
        <v>19077</v>
      </c>
      <c r="O9" s="6">
        <v>19077</v>
      </c>
      <c r="P9" s="6">
        <v>0</v>
      </c>
      <c r="Q9" s="6"/>
      <c r="R9" s="6"/>
      <c r="S9" s="6">
        <v>18077</v>
      </c>
      <c r="T9" s="6">
        <v>18077</v>
      </c>
      <c r="U9" s="6">
        <v>0</v>
      </c>
      <c r="V9" s="6"/>
      <c r="W9" s="6"/>
      <c r="X9" s="6"/>
      <c r="Y9" s="6"/>
      <c r="Z9" s="6">
        <v>10513</v>
      </c>
      <c r="AA9" s="6">
        <v>10513</v>
      </c>
      <c r="AB9" s="6">
        <v>0</v>
      </c>
      <c r="AC9" s="6">
        <v>0</v>
      </c>
      <c r="AD9" s="6">
        <v>7489</v>
      </c>
      <c r="AE9" s="6">
        <v>7489</v>
      </c>
      <c r="AF9" s="6">
        <v>0</v>
      </c>
      <c r="AG9" s="6"/>
      <c r="AH9" s="6">
        <v>6881</v>
      </c>
      <c r="AI9" s="6">
        <v>6881</v>
      </c>
      <c r="AJ9" s="6">
        <v>0</v>
      </c>
      <c r="AK9" s="6"/>
      <c r="AL9" s="6">
        <v>9837</v>
      </c>
      <c r="AM9" s="6">
        <v>9837</v>
      </c>
      <c r="AN9" s="6">
        <v>0</v>
      </c>
      <c r="AO9" s="6"/>
      <c r="AP9" s="6"/>
      <c r="AQ9" s="6"/>
      <c r="AR9" s="6"/>
      <c r="AS9" s="6"/>
    </row>
    <row r="10" spans="1:45" ht="75.75" customHeight="1">
      <c r="A10" s="4" t="s">
        <v>18</v>
      </c>
      <c r="B10" s="5" t="s">
        <v>25</v>
      </c>
      <c r="C10" s="5" t="s">
        <v>51</v>
      </c>
      <c r="D10" s="5" t="s">
        <v>52</v>
      </c>
      <c r="E10" s="5" t="s">
        <v>50</v>
      </c>
      <c r="F10" s="6">
        <v>4687</v>
      </c>
      <c r="G10" s="6">
        <v>4687</v>
      </c>
      <c r="H10" s="6">
        <v>3</v>
      </c>
      <c r="I10" s="6"/>
      <c r="J10" s="6">
        <v>4367</v>
      </c>
      <c r="K10" s="6">
        <v>4367</v>
      </c>
      <c r="L10" s="6">
        <v>0</v>
      </c>
      <c r="M10" s="6"/>
      <c r="N10" s="6">
        <v>3946</v>
      </c>
      <c r="O10" s="6">
        <v>3946</v>
      </c>
      <c r="P10" s="6">
        <v>0</v>
      </c>
      <c r="Q10" s="6"/>
      <c r="R10" s="6">
        <v>4237</v>
      </c>
      <c r="S10" s="6">
        <v>4237</v>
      </c>
      <c r="T10" s="6">
        <v>0</v>
      </c>
      <c r="U10" s="6"/>
      <c r="V10" s="6"/>
      <c r="W10" s="6"/>
      <c r="X10" s="6"/>
      <c r="Y10" s="6"/>
      <c r="Z10" s="6"/>
      <c r="AA10" s="6"/>
      <c r="AB10" s="6"/>
      <c r="AC10" s="6"/>
      <c r="AD10" s="35"/>
      <c r="AE10" s="35"/>
      <c r="AF10" s="35"/>
      <c r="AG10" s="6"/>
      <c r="AH10" s="6"/>
      <c r="AI10" s="6"/>
      <c r="AJ10" s="6"/>
      <c r="AK10" s="6"/>
      <c r="AL10" s="6"/>
      <c r="AM10" s="6"/>
      <c r="AN10" s="6"/>
      <c r="AO10" s="6"/>
      <c r="AP10" s="6"/>
      <c r="AQ10" s="6"/>
      <c r="AR10" s="6"/>
      <c r="AS10" s="6"/>
    </row>
    <row r="11" spans="1:45" ht="87.75" customHeight="1">
      <c r="A11" s="4" t="s">
        <v>18</v>
      </c>
      <c r="B11" s="5" t="s">
        <v>29</v>
      </c>
      <c r="C11" s="5" t="s">
        <v>46</v>
      </c>
      <c r="D11" s="5" t="s">
        <v>47</v>
      </c>
      <c r="E11" s="5" t="s">
        <v>21</v>
      </c>
      <c r="F11" s="6">
        <v>8763</v>
      </c>
      <c r="G11" s="6">
        <v>8763</v>
      </c>
      <c r="H11" s="6">
        <v>0</v>
      </c>
      <c r="I11" s="6"/>
      <c r="J11" s="6">
        <v>5717</v>
      </c>
      <c r="K11" s="6">
        <v>5717</v>
      </c>
      <c r="L11" s="6">
        <v>0</v>
      </c>
      <c r="M11" s="6"/>
      <c r="N11" s="6">
        <v>5755</v>
      </c>
      <c r="O11" s="6">
        <v>5755</v>
      </c>
      <c r="P11" s="6">
        <v>0</v>
      </c>
      <c r="Q11" s="6"/>
      <c r="R11" s="6">
        <v>4560</v>
      </c>
      <c r="S11" s="6">
        <v>4560</v>
      </c>
      <c r="T11" s="6">
        <v>0</v>
      </c>
      <c r="U11" s="6"/>
      <c r="V11" s="6">
        <v>24795</v>
      </c>
      <c r="W11" s="6">
        <v>24795</v>
      </c>
      <c r="X11" s="6">
        <v>0</v>
      </c>
      <c r="Y11" s="6"/>
      <c r="Z11" s="37">
        <v>5010</v>
      </c>
      <c r="AA11" s="37">
        <v>5010</v>
      </c>
      <c r="AB11" s="6">
        <v>0</v>
      </c>
      <c r="AC11" s="6">
        <v>0</v>
      </c>
      <c r="AD11" s="6">
        <v>5523</v>
      </c>
      <c r="AE11" s="6">
        <v>5523</v>
      </c>
      <c r="AF11" s="6">
        <v>0</v>
      </c>
      <c r="AG11" s="6"/>
      <c r="AH11" s="6">
        <v>9867</v>
      </c>
      <c r="AI11" s="6">
        <v>9867</v>
      </c>
      <c r="AJ11" s="6">
        <v>0</v>
      </c>
      <c r="AK11" s="6">
        <v>0</v>
      </c>
      <c r="AL11" s="6">
        <v>4950</v>
      </c>
      <c r="AM11" s="6">
        <v>4950</v>
      </c>
      <c r="AN11" s="6">
        <v>0</v>
      </c>
      <c r="AO11" s="6"/>
      <c r="AP11" s="6">
        <v>25350</v>
      </c>
      <c r="AQ11" s="6">
        <v>25350</v>
      </c>
      <c r="AR11" s="6">
        <v>0</v>
      </c>
      <c r="AS11" s="6"/>
    </row>
    <row r="12" spans="1:45" ht="90" customHeight="1">
      <c r="A12" s="4" t="s">
        <v>18</v>
      </c>
      <c r="B12" s="5" t="s">
        <v>22</v>
      </c>
      <c r="C12" s="5" t="s">
        <v>46</v>
      </c>
      <c r="D12" s="5" t="s">
        <v>47</v>
      </c>
      <c r="E12" s="5" t="s">
        <v>21</v>
      </c>
      <c r="F12" s="6">
        <v>8288</v>
      </c>
      <c r="G12" s="6">
        <v>8288</v>
      </c>
      <c r="H12" s="6">
        <v>0</v>
      </c>
      <c r="I12" s="6"/>
      <c r="J12" s="6">
        <v>7461</v>
      </c>
      <c r="K12" s="6">
        <v>7461</v>
      </c>
      <c r="L12" s="6">
        <v>0</v>
      </c>
      <c r="M12" s="6"/>
      <c r="N12" s="6">
        <v>6929</v>
      </c>
      <c r="O12" s="6">
        <v>6929</v>
      </c>
      <c r="P12" s="6">
        <v>0</v>
      </c>
      <c r="Q12" s="6"/>
      <c r="R12" s="6">
        <v>8270</v>
      </c>
      <c r="S12" s="6">
        <v>8270</v>
      </c>
      <c r="T12" s="6">
        <v>0</v>
      </c>
      <c r="U12" s="6"/>
      <c r="V12" s="6">
        <v>30948</v>
      </c>
      <c r="W12" s="6">
        <v>30948</v>
      </c>
      <c r="X12" s="6">
        <v>0</v>
      </c>
      <c r="Y12" s="6"/>
      <c r="Z12" s="37"/>
      <c r="AA12" s="37"/>
      <c r="AB12" s="6"/>
      <c r="AC12" s="6"/>
      <c r="AD12" s="6"/>
      <c r="AE12" s="6"/>
      <c r="AF12" s="6"/>
      <c r="AG12" s="6"/>
      <c r="AH12" s="6"/>
      <c r="AI12" s="6"/>
      <c r="AJ12" s="6"/>
      <c r="AK12" s="6"/>
      <c r="AL12" s="6"/>
      <c r="AM12" s="6"/>
      <c r="AN12" s="6"/>
      <c r="AO12" s="6"/>
      <c r="AP12" s="37"/>
      <c r="AQ12" s="37"/>
      <c r="AR12" s="6"/>
      <c r="AS12" s="6"/>
    </row>
    <row r="13" spans="1:45" s="44" customFormat="1" ht="90" customHeight="1">
      <c r="A13" s="4" t="s">
        <v>18</v>
      </c>
      <c r="B13" s="5" t="s">
        <v>25</v>
      </c>
      <c r="C13" s="5" t="s">
        <v>46</v>
      </c>
      <c r="D13" s="5" t="s">
        <v>47</v>
      </c>
      <c r="E13" s="5" t="s">
        <v>21</v>
      </c>
      <c r="F13" s="6"/>
      <c r="G13" s="6"/>
      <c r="H13" s="6"/>
      <c r="I13" s="6"/>
      <c r="J13" s="6"/>
      <c r="K13" s="6"/>
      <c r="L13" s="6"/>
      <c r="M13" s="6"/>
      <c r="N13" s="6"/>
      <c r="O13" s="6"/>
      <c r="P13" s="6"/>
      <c r="Q13" s="6"/>
      <c r="R13" s="6"/>
      <c r="S13" s="6"/>
      <c r="T13" s="6"/>
      <c r="U13" s="6"/>
      <c r="V13" s="6"/>
      <c r="W13" s="6"/>
      <c r="X13" s="6"/>
      <c r="Y13" s="6"/>
      <c r="Z13" s="37"/>
      <c r="AA13" s="37"/>
      <c r="AB13" s="6"/>
      <c r="AC13" s="6"/>
      <c r="AD13" s="6"/>
      <c r="AE13" s="6"/>
      <c r="AF13" s="6"/>
      <c r="AG13" s="6"/>
      <c r="AH13" s="49">
        <v>0</v>
      </c>
      <c r="AI13" s="49">
        <v>0</v>
      </c>
      <c r="AJ13" s="6"/>
      <c r="AK13" s="6"/>
      <c r="AL13" s="6"/>
      <c r="AM13" s="6"/>
      <c r="AN13" s="6"/>
      <c r="AO13" s="6"/>
      <c r="AP13" s="37"/>
      <c r="AQ13" s="37"/>
      <c r="AR13" s="6"/>
      <c r="AS13" s="6"/>
    </row>
    <row r="14" spans="1:45" ht="123.75" customHeight="1">
      <c r="A14" s="4" t="s">
        <v>14</v>
      </c>
      <c r="B14" s="5" t="s">
        <v>22</v>
      </c>
      <c r="C14" s="5" t="s">
        <v>44</v>
      </c>
      <c r="D14" s="5" t="s">
        <v>45</v>
      </c>
      <c r="E14" s="5" t="s">
        <v>21</v>
      </c>
      <c r="F14" s="6">
        <v>1</v>
      </c>
      <c r="G14" s="6">
        <v>1</v>
      </c>
      <c r="H14" s="6">
        <v>0</v>
      </c>
      <c r="I14" s="6"/>
      <c r="J14" s="6">
        <v>4</v>
      </c>
      <c r="K14" s="6">
        <v>4</v>
      </c>
      <c r="L14" s="6">
        <v>0</v>
      </c>
      <c r="M14" s="6"/>
      <c r="N14" s="6">
        <v>5</v>
      </c>
      <c r="O14" s="6">
        <v>4</v>
      </c>
      <c r="P14" s="6">
        <v>1</v>
      </c>
      <c r="Q14" s="6"/>
      <c r="R14" s="6">
        <v>0</v>
      </c>
      <c r="S14" s="6">
        <v>0</v>
      </c>
      <c r="T14" s="6">
        <v>0</v>
      </c>
      <c r="U14" s="6"/>
      <c r="V14" s="6">
        <v>10</v>
      </c>
      <c r="W14" s="6">
        <v>10</v>
      </c>
      <c r="X14" s="6">
        <v>1</v>
      </c>
      <c r="Y14" s="6"/>
      <c r="Z14" s="6">
        <v>3</v>
      </c>
      <c r="AA14" s="6">
        <v>3</v>
      </c>
      <c r="AB14" s="6">
        <v>0</v>
      </c>
      <c r="AC14" s="6"/>
      <c r="AD14" s="6">
        <v>3</v>
      </c>
      <c r="AE14" s="6">
        <v>3</v>
      </c>
      <c r="AF14" s="6">
        <v>0</v>
      </c>
      <c r="AG14" s="6"/>
      <c r="AH14" s="6">
        <v>1</v>
      </c>
      <c r="AI14" s="6">
        <v>1</v>
      </c>
      <c r="AJ14" s="6">
        <v>0</v>
      </c>
      <c r="AK14" s="6"/>
      <c r="AL14" s="6">
        <v>0</v>
      </c>
      <c r="AM14" s="6">
        <v>0</v>
      </c>
      <c r="AN14" s="6">
        <v>0</v>
      </c>
      <c r="AO14" s="6"/>
      <c r="AP14" s="6">
        <v>7</v>
      </c>
      <c r="AQ14" s="6">
        <v>7</v>
      </c>
      <c r="AR14" s="6">
        <v>0</v>
      </c>
      <c r="AS14" s="6"/>
    </row>
    <row r="15" spans="1:45" ht="82.5" customHeight="1">
      <c r="A15" s="4" t="s">
        <v>18</v>
      </c>
      <c r="B15" s="5" t="s">
        <v>22</v>
      </c>
      <c r="C15" s="5" t="s">
        <v>41</v>
      </c>
      <c r="D15" s="5" t="s">
        <v>42</v>
      </c>
      <c r="E15" s="5" t="s">
        <v>21</v>
      </c>
      <c r="F15" s="6">
        <v>10748</v>
      </c>
      <c r="G15" s="6">
        <v>10748</v>
      </c>
      <c r="H15" s="6">
        <v>0</v>
      </c>
      <c r="I15" s="6"/>
      <c r="J15" s="6">
        <v>7967</v>
      </c>
      <c r="K15" s="6">
        <v>7967</v>
      </c>
      <c r="L15" s="6">
        <v>0</v>
      </c>
      <c r="M15" s="6"/>
      <c r="N15" s="6">
        <v>9686</v>
      </c>
      <c r="O15" s="6">
        <v>9689</v>
      </c>
      <c r="P15" s="6">
        <v>0</v>
      </c>
      <c r="Q15" s="6"/>
      <c r="R15" s="6">
        <v>8527</v>
      </c>
      <c r="S15" s="6">
        <v>8527</v>
      </c>
      <c r="T15" s="6">
        <v>0</v>
      </c>
      <c r="U15" s="6"/>
      <c r="V15" s="6">
        <v>36928</v>
      </c>
      <c r="W15" s="6">
        <v>36928</v>
      </c>
      <c r="X15" s="6">
        <v>0</v>
      </c>
      <c r="Y15" s="6"/>
      <c r="Z15" s="6">
        <v>926</v>
      </c>
      <c r="AA15" s="6">
        <v>926</v>
      </c>
      <c r="AB15" s="6">
        <v>0</v>
      </c>
      <c r="AC15" s="6"/>
      <c r="AD15" s="6">
        <v>801</v>
      </c>
      <c r="AE15" s="6">
        <v>801</v>
      </c>
      <c r="AF15" s="6">
        <v>0</v>
      </c>
      <c r="AG15" s="6"/>
      <c r="AH15" s="6">
        <v>725</v>
      </c>
      <c r="AI15" s="6">
        <v>725</v>
      </c>
      <c r="AJ15" s="6">
        <v>0</v>
      </c>
      <c r="AK15" s="6"/>
      <c r="AL15" s="6">
        <v>811</v>
      </c>
      <c r="AM15" s="6">
        <v>811</v>
      </c>
      <c r="AN15" s="6">
        <v>0</v>
      </c>
      <c r="AO15" s="6"/>
      <c r="AP15" s="37">
        <v>3263</v>
      </c>
      <c r="AQ15" s="37">
        <v>3263</v>
      </c>
      <c r="AR15" s="6">
        <v>0</v>
      </c>
      <c r="AS15" s="6"/>
    </row>
    <row r="16" spans="1:45" s="8" customFormat="1" ht="81" customHeight="1">
      <c r="A16" s="4" t="s">
        <v>18</v>
      </c>
      <c r="B16" s="5" t="s">
        <v>23</v>
      </c>
      <c r="C16" s="5" t="s">
        <v>53</v>
      </c>
      <c r="D16" s="5" t="s">
        <v>54</v>
      </c>
      <c r="E16" s="5" t="s">
        <v>21</v>
      </c>
      <c r="F16" s="6">
        <v>1</v>
      </c>
      <c r="G16" s="6">
        <v>1</v>
      </c>
      <c r="H16" s="6">
        <v>0</v>
      </c>
      <c r="I16" s="6"/>
      <c r="J16" s="6">
        <v>3</v>
      </c>
      <c r="K16" s="6">
        <v>3</v>
      </c>
      <c r="L16" s="6">
        <v>0</v>
      </c>
      <c r="M16" s="6"/>
      <c r="N16" s="6">
        <v>1</v>
      </c>
      <c r="O16" s="6">
        <v>1</v>
      </c>
      <c r="P16" s="6">
        <v>0</v>
      </c>
      <c r="Q16" s="6"/>
      <c r="R16" s="6">
        <v>3</v>
      </c>
      <c r="S16" s="6">
        <v>3</v>
      </c>
      <c r="T16" s="6">
        <v>0</v>
      </c>
      <c r="U16" s="6">
        <v>0</v>
      </c>
      <c r="V16" s="6"/>
      <c r="W16" s="6"/>
      <c r="X16" s="6"/>
      <c r="Y16" s="6"/>
      <c r="Z16" s="6">
        <v>2</v>
      </c>
      <c r="AA16" s="6">
        <v>2</v>
      </c>
      <c r="AB16" s="6">
        <v>0</v>
      </c>
      <c r="AC16" s="6">
        <v>0</v>
      </c>
      <c r="AD16" s="6">
        <v>3</v>
      </c>
      <c r="AE16" s="6">
        <v>3</v>
      </c>
      <c r="AF16" s="6">
        <v>0</v>
      </c>
      <c r="AG16" s="6"/>
      <c r="AH16" s="6">
        <v>7</v>
      </c>
      <c r="AI16" s="6">
        <v>7</v>
      </c>
      <c r="AJ16" s="6">
        <v>0</v>
      </c>
      <c r="AK16" s="6"/>
      <c r="AL16" s="6">
        <v>6</v>
      </c>
      <c r="AM16" s="6">
        <v>6</v>
      </c>
      <c r="AN16" s="6">
        <v>0</v>
      </c>
      <c r="AO16" s="6"/>
      <c r="AP16" s="6"/>
      <c r="AQ16" s="6"/>
      <c r="AR16" s="6"/>
      <c r="AS16" s="6"/>
    </row>
    <row r="17" spans="1:45" ht="48" customHeight="1">
      <c r="A17" s="4" t="s">
        <v>18</v>
      </c>
      <c r="B17" s="5" t="s">
        <v>23</v>
      </c>
      <c r="C17" s="5" t="s">
        <v>55</v>
      </c>
      <c r="D17" s="5" t="s">
        <v>56</v>
      </c>
      <c r="E17" s="5" t="s">
        <v>21</v>
      </c>
      <c r="F17" s="6">
        <v>8836</v>
      </c>
      <c r="G17" s="6">
        <v>8836</v>
      </c>
      <c r="H17" s="6">
        <v>0</v>
      </c>
      <c r="I17" s="6"/>
      <c r="J17" s="6">
        <v>11993</v>
      </c>
      <c r="K17" s="6">
        <v>1193</v>
      </c>
      <c r="L17" s="6"/>
      <c r="M17" s="6"/>
      <c r="N17" s="6">
        <v>8917</v>
      </c>
      <c r="O17" s="6">
        <v>8917</v>
      </c>
      <c r="P17" s="6">
        <v>0</v>
      </c>
      <c r="Q17" s="6"/>
      <c r="R17" s="6">
        <v>8696</v>
      </c>
      <c r="S17" s="6">
        <v>8696</v>
      </c>
      <c r="T17" s="6">
        <v>0</v>
      </c>
      <c r="U17" s="6"/>
      <c r="V17" s="6"/>
      <c r="W17" s="6"/>
      <c r="X17" s="6"/>
      <c r="Y17" s="6"/>
      <c r="Z17" s="6">
        <v>17735</v>
      </c>
      <c r="AA17" s="6">
        <v>17735</v>
      </c>
      <c r="AB17" s="6">
        <v>0</v>
      </c>
      <c r="AC17" s="6">
        <v>0</v>
      </c>
      <c r="AD17" s="6">
        <v>9048</v>
      </c>
      <c r="AE17" s="6">
        <v>9048</v>
      </c>
      <c r="AF17" s="6">
        <v>0</v>
      </c>
      <c r="AG17" s="6"/>
      <c r="AH17" s="6">
        <v>9867</v>
      </c>
      <c r="AI17" s="6">
        <v>9867</v>
      </c>
      <c r="AJ17" s="6">
        <v>0</v>
      </c>
      <c r="AK17" s="6"/>
      <c r="AL17" s="6">
        <v>8838</v>
      </c>
      <c r="AM17" s="6">
        <v>8838</v>
      </c>
      <c r="AN17" s="6">
        <v>0</v>
      </c>
      <c r="AO17" s="6"/>
      <c r="AP17" s="6"/>
      <c r="AQ17" s="6"/>
      <c r="AR17" s="6"/>
      <c r="AS17" s="6"/>
    </row>
    <row r="18" spans="1:45" ht="120" customHeight="1">
      <c r="A18" s="4" t="s">
        <v>18</v>
      </c>
      <c r="B18" s="5" t="s">
        <v>25</v>
      </c>
      <c r="C18" s="5" t="s">
        <v>53</v>
      </c>
      <c r="D18" s="5" t="s">
        <v>54</v>
      </c>
      <c r="E18" s="5" t="s">
        <v>21</v>
      </c>
      <c r="F18" s="6">
        <v>1</v>
      </c>
      <c r="G18" s="6">
        <v>1</v>
      </c>
      <c r="H18" s="6">
        <v>0</v>
      </c>
      <c r="I18" s="6"/>
      <c r="J18" s="6">
        <v>1</v>
      </c>
      <c r="K18" s="6">
        <v>1</v>
      </c>
      <c r="L18" s="6">
        <v>0</v>
      </c>
      <c r="M18" s="6"/>
      <c r="N18" s="6">
        <v>0</v>
      </c>
      <c r="O18" s="6">
        <v>0</v>
      </c>
      <c r="P18" s="6"/>
      <c r="Q18" s="6"/>
      <c r="R18" s="6">
        <v>0</v>
      </c>
      <c r="S18" s="6">
        <v>0</v>
      </c>
      <c r="T18" s="6">
        <v>0</v>
      </c>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s="13" customFormat="1" ht="86.25" customHeight="1">
      <c r="A19" s="10" t="s">
        <v>18</v>
      </c>
      <c r="B19" s="11" t="s">
        <v>48</v>
      </c>
      <c r="C19" s="11" t="s">
        <v>44</v>
      </c>
      <c r="D19" s="11" t="s">
        <v>45</v>
      </c>
      <c r="E19" s="11" t="s">
        <v>21</v>
      </c>
      <c r="F19" s="12">
        <v>3</v>
      </c>
      <c r="G19" s="12">
        <v>3</v>
      </c>
      <c r="H19" s="12">
        <v>0</v>
      </c>
      <c r="I19" s="12"/>
      <c r="J19" s="12">
        <v>5</v>
      </c>
      <c r="K19" s="12">
        <v>5</v>
      </c>
      <c r="L19" s="12">
        <v>0</v>
      </c>
      <c r="M19" s="12"/>
      <c r="N19" s="12">
        <v>1</v>
      </c>
      <c r="O19" s="12">
        <v>1</v>
      </c>
      <c r="P19" s="12">
        <v>0</v>
      </c>
      <c r="Q19" s="12"/>
      <c r="R19" s="12">
        <v>8</v>
      </c>
      <c r="S19" s="12">
        <v>8</v>
      </c>
      <c r="T19" s="12">
        <v>0</v>
      </c>
      <c r="U19" s="12"/>
      <c r="V19" s="12">
        <f aca="true" t="shared" si="0" ref="V19:X20">R19+N19+J19+F19</f>
        <v>17</v>
      </c>
      <c r="W19" s="12">
        <f t="shared" si="0"/>
        <v>17</v>
      </c>
      <c r="X19" s="12">
        <f t="shared" si="0"/>
        <v>0</v>
      </c>
      <c r="Y19" s="12"/>
      <c r="Z19" s="12">
        <v>2</v>
      </c>
      <c r="AA19" s="12">
        <v>2</v>
      </c>
      <c r="AB19" s="12">
        <v>0</v>
      </c>
      <c r="AC19" s="12">
        <v>0</v>
      </c>
      <c r="AD19" s="12">
        <v>0</v>
      </c>
      <c r="AE19" s="12">
        <v>0</v>
      </c>
      <c r="AF19" s="12">
        <v>0</v>
      </c>
      <c r="AG19" s="12">
        <v>0</v>
      </c>
      <c r="AH19" s="12">
        <v>4</v>
      </c>
      <c r="AI19" s="12">
        <v>4</v>
      </c>
      <c r="AJ19" s="12">
        <v>0</v>
      </c>
      <c r="AK19" s="12"/>
      <c r="AL19" s="12">
        <v>4</v>
      </c>
      <c r="AM19" s="12">
        <v>4</v>
      </c>
      <c r="AN19" s="12">
        <v>0</v>
      </c>
      <c r="AO19" s="12"/>
      <c r="AP19" s="12">
        <v>10</v>
      </c>
      <c r="AQ19" s="12">
        <v>10</v>
      </c>
      <c r="AR19" s="12">
        <v>0</v>
      </c>
      <c r="AS19" s="12"/>
    </row>
    <row r="20" spans="1:45" s="8" customFormat="1" ht="58.5" customHeight="1">
      <c r="A20" s="10" t="s">
        <v>18</v>
      </c>
      <c r="B20" s="11" t="s">
        <v>48</v>
      </c>
      <c r="C20" s="11" t="s">
        <v>46</v>
      </c>
      <c r="D20" s="11" t="s">
        <v>47</v>
      </c>
      <c r="E20" s="11" t="s">
        <v>21</v>
      </c>
      <c r="F20" s="12">
        <v>12471</v>
      </c>
      <c r="G20" s="12">
        <v>12471</v>
      </c>
      <c r="H20" s="12">
        <v>0</v>
      </c>
      <c r="I20" s="12"/>
      <c r="J20" s="12">
        <v>12249</v>
      </c>
      <c r="K20" s="12">
        <v>12249</v>
      </c>
      <c r="L20" s="12">
        <v>0</v>
      </c>
      <c r="M20" s="12"/>
      <c r="N20" s="12">
        <v>11829</v>
      </c>
      <c r="O20" s="12">
        <v>11829</v>
      </c>
      <c r="P20" s="12">
        <v>0</v>
      </c>
      <c r="Q20" s="12"/>
      <c r="R20" s="12">
        <v>11214</v>
      </c>
      <c r="S20" s="12">
        <v>11214</v>
      </c>
      <c r="T20" s="12">
        <v>0</v>
      </c>
      <c r="U20" s="12"/>
      <c r="V20" s="12">
        <f t="shared" si="0"/>
        <v>47763</v>
      </c>
      <c r="W20" s="12">
        <f t="shared" si="0"/>
        <v>47763</v>
      </c>
      <c r="X20" s="12">
        <f t="shared" si="0"/>
        <v>0</v>
      </c>
      <c r="Y20" s="12"/>
      <c r="Z20" s="12">
        <v>17601</v>
      </c>
      <c r="AA20" s="12">
        <v>17601</v>
      </c>
      <c r="AB20" s="12">
        <v>0</v>
      </c>
      <c r="AC20" s="12">
        <v>0</v>
      </c>
      <c r="AD20" s="12">
        <v>13031</v>
      </c>
      <c r="AE20" s="12">
        <v>13031</v>
      </c>
      <c r="AF20" s="12">
        <v>0</v>
      </c>
      <c r="AG20" s="12">
        <v>0</v>
      </c>
      <c r="AH20" s="12">
        <v>10923</v>
      </c>
      <c r="AI20" s="12">
        <v>10923</v>
      </c>
      <c r="AJ20" s="12">
        <v>0</v>
      </c>
      <c r="AK20" s="12"/>
      <c r="AL20" s="12">
        <v>10684</v>
      </c>
      <c r="AM20" s="12">
        <v>10684</v>
      </c>
      <c r="AN20" s="12">
        <v>0</v>
      </c>
      <c r="AO20" s="12"/>
      <c r="AP20" s="12">
        <v>52239</v>
      </c>
      <c r="AQ20" s="12">
        <v>52239</v>
      </c>
      <c r="AR20" s="12">
        <v>0</v>
      </c>
      <c r="AS20" s="12"/>
    </row>
    <row r="21" spans="1:45" s="8" customFormat="1" ht="58.5" customHeight="1">
      <c r="A21" s="4" t="s">
        <v>18</v>
      </c>
      <c r="B21" s="5" t="s">
        <v>25</v>
      </c>
      <c r="C21" s="5" t="s">
        <v>41</v>
      </c>
      <c r="D21" s="5" t="s">
        <v>42</v>
      </c>
      <c r="E21" s="5" t="s">
        <v>21</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76.5" customHeight="1">
      <c r="A22" s="4" t="s">
        <v>18</v>
      </c>
      <c r="B22" s="5" t="s">
        <v>29</v>
      </c>
      <c r="C22" s="5" t="s">
        <v>44</v>
      </c>
      <c r="D22" s="40" t="s">
        <v>57</v>
      </c>
      <c r="E22" s="5" t="s">
        <v>21</v>
      </c>
      <c r="F22" s="6">
        <v>2</v>
      </c>
      <c r="G22" s="6">
        <v>2</v>
      </c>
      <c r="H22" s="6">
        <v>0</v>
      </c>
      <c r="I22" s="6"/>
      <c r="J22" s="6">
        <v>3</v>
      </c>
      <c r="K22" s="6">
        <v>3</v>
      </c>
      <c r="L22" s="6">
        <v>0</v>
      </c>
      <c r="M22" s="6"/>
      <c r="N22" s="6">
        <v>1</v>
      </c>
      <c r="O22" s="6">
        <v>1</v>
      </c>
      <c r="P22" s="6">
        <v>0</v>
      </c>
      <c r="Q22" s="6"/>
      <c r="R22" s="6">
        <v>1</v>
      </c>
      <c r="S22" s="6">
        <v>1</v>
      </c>
      <c r="T22" s="6">
        <v>0</v>
      </c>
      <c r="U22" s="6"/>
      <c r="V22" s="6">
        <v>8</v>
      </c>
      <c r="W22" s="6">
        <v>8</v>
      </c>
      <c r="X22" s="6">
        <v>0</v>
      </c>
      <c r="Y22" s="6"/>
      <c r="Z22" s="6">
        <v>1</v>
      </c>
      <c r="AA22" s="6">
        <v>1</v>
      </c>
      <c r="AB22" s="6">
        <v>0</v>
      </c>
      <c r="AC22" s="6"/>
      <c r="AD22" s="6">
        <v>1</v>
      </c>
      <c r="AE22" s="6">
        <v>1</v>
      </c>
      <c r="AF22" s="6">
        <v>0</v>
      </c>
      <c r="AG22" s="6"/>
      <c r="AH22" s="6">
        <v>1</v>
      </c>
      <c r="AI22" s="6">
        <v>1</v>
      </c>
      <c r="AJ22" s="6">
        <v>0</v>
      </c>
      <c r="AK22" s="6"/>
      <c r="AL22" s="6">
        <v>0</v>
      </c>
      <c r="AM22" s="6">
        <v>1</v>
      </c>
      <c r="AN22" s="6">
        <v>1</v>
      </c>
      <c r="AO22" s="6">
        <v>4</v>
      </c>
      <c r="AP22" s="6">
        <v>4</v>
      </c>
      <c r="AQ22" s="6">
        <v>4</v>
      </c>
      <c r="AR22" s="6">
        <v>0</v>
      </c>
      <c r="AS22" s="6"/>
    </row>
    <row r="23" spans="1:45" ht="27" customHeight="1">
      <c r="A23" s="4" t="s">
        <v>18</v>
      </c>
      <c r="B23" s="5" t="s">
        <v>15</v>
      </c>
      <c r="C23" s="5" t="s">
        <v>58</v>
      </c>
      <c r="D23" s="5" t="s">
        <v>106</v>
      </c>
      <c r="E23" s="40" t="s">
        <v>49</v>
      </c>
      <c r="F23" s="15">
        <v>0</v>
      </c>
      <c r="G23" s="15">
        <v>0</v>
      </c>
      <c r="H23" s="15">
        <v>0</v>
      </c>
      <c r="I23" s="6"/>
      <c r="J23" s="6">
        <v>1</v>
      </c>
      <c r="K23" s="6">
        <v>0</v>
      </c>
      <c r="L23" s="6"/>
      <c r="M23" s="6"/>
      <c r="N23" s="6">
        <v>4</v>
      </c>
      <c r="O23" s="6">
        <v>4</v>
      </c>
      <c r="P23" s="6">
        <v>0</v>
      </c>
      <c r="Q23" s="6"/>
      <c r="R23" s="6">
        <v>2</v>
      </c>
      <c r="S23" s="6">
        <v>2</v>
      </c>
      <c r="T23" s="6">
        <v>0</v>
      </c>
      <c r="U23" s="6"/>
      <c r="V23" s="6"/>
      <c r="W23" s="6"/>
      <c r="X23" s="6"/>
      <c r="Y23" s="6"/>
      <c r="Z23" s="6">
        <v>3</v>
      </c>
      <c r="AA23" s="6">
        <v>3</v>
      </c>
      <c r="AB23" s="6">
        <v>0</v>
      </c>
      <c r="AC23" s="6">
        <v>0</v>
      </c>
      <c r="AD23" s="6">
        <v>0</v>
      </c>
      <c r="AE23" s="6">
        <v>0</v>
      </c>
      <c r="AF23" s="6">
        <v>0</v>
      </c>
      <c r="AG23" s="6">
        <v>0</v>
      </c>
      <c r="AH23" s="6">
        <v>0</v>
      </c>
      <c r="AI23" s="6">
        <v>0</v>
      </c>
      <c r="AJ23" s="6">
        <v>0</v>
      </c>
      <c r="AK23" s="6">
        <v>0</v>
      </c>
      <c r="AL23" s="6">
        <v>0</v>
      </c>
      <c r="AM23" s="6">
        <v>0</v>
      </c>
      <c r="AN23" s="6">
        <v>0</v>
      </c>
      <c r="AO23" s="6">
        <v>0</v>
      </c>
      <c r="AP23" s="6">
        <v>3</v>
      </c>
      <c r="AQ23" s="6">
        <v>3</v>
      </c>
      <c r="AR23" s="6">
        <v>0</v>
      </c>
      <c r="AS23" s="6">
        <v>0</v>
      </c>
    </row>
    <row r="24" spans="1:45" s="8" customFormat="1" ht="27" customHeight="1">
      <c r="A24" s="10" t="s">
        <v>18</v>
      </c>
      <c r="B24" s="11" t="s">
        <v>48</v>
      </c>
      <c r="C24" s="38" t="s">
        <v>58</v>
      </c>
      <c r="D24" s="5" t="s">
        <v>106</v>
      </c>
      <c r="E24" s="43"/>
      <c r="F24" s="39">
        <v>4</v>
      </c>
      <c r="G24" s="12">
        <v>4</v>
      </c>
      <c r="H24" s="12">
        <v>0</v>
      </c>
      <c r="I24" s="12"/>
      <c r="J24" s="12">
        <v>0</v>
      </c>
      <c r="K24" s="12">
        <v>0</v>
      </c>
      <c r="L24" s="12">
        <v>0</v>
      </c>
      <c r="M24" s="12"/>
      <c r="N24" s="12">
        <v>0</v>
      </c>
      <c r="O24" s="12">
        <v>0</v>
      </c>
      <c r="P24" s="12">
        <v>0</v>
      </c>
      <c r="Q24" s="12"/>
      <c r="R24" s="12">
        <v>0</v>
      </c>
      <c r="S24" s="12">
        <v>0</v>
      </c>
      <c r="T24" s="12">
        <v>0</v>
      </c>
      <c r="U24" s="12"/>
      <c r="V24" s="12"/>
      <c r="W24" s="12"/>
      <c r="X24" s="12"/>
      <c r="Y24" s="12"/>
      <c r="Z24" s="12">
        <v>0</v>
      </c>
      <c r="AA24" s="12">
        <v>0</v>
      </c>
      <c r="AB24" s="12">
        <v>0</v>
      </c>
      <c r="AC24" s="12"/>
      <c r="AD24" s="12">
        <v>0</v>
      </c>
      <c r="AE24" s="12">
        <v>0</v>
      </c>
      <c r="AF24" s="12">
        <v>0</v>
      </c>
      <c r="AG24" s="12"/>
      <c r="AH24" s="12">
        <v>1</v>
      </c>
      <c r="AI24" s="12">
        <v>1</v>
      </c>
      <c r="AJ24" s="12">
        <v>0</v>
      </c>
      <c r="AK24" s="12"/>
      <c r="AL24" s="12">
        <v>1</v>
      </c>
      <c r="AM24" s="12">
        <v>1</v>
      </c>
      <c r="AN24" s="12">
        <v>0</v>
      </c>
      <c r="AO24" s="12"/>
      <c r="AP24" s="12">
        <v>2</v>
      </c>
      <c r="AQ24" s="12">
        <v>2</v>
      </c>
      <c r="AR24" s="12">
        <v>0</v>
      </c>
      <c r="AS24" s="12"/>
    </row>
    <row r="25" spans="1:45" s="8" customFormat="1" ht="69.75" customHeight="1">
      <c r="A25" s="4" t="s">
        <v>18</v>
      </c>
      <c r="B25" s="5" t="s">
        <v>109</v>
      </c>
      <c r="C25" s="5" t="s">
        <v>44</v>
      </c>
      <c r="D25" s="40" t="s">
        <v>57</v>
      </c>
      <c r="E25" s="5" t="s">
        <v>21</v>
      </c>
      <c r="F25" s="39"/>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27" customHeight="1">
      <c r="A26" s="4" t="s">
        <v>18</v>
      </c>
      <c r="B26" s="5" t="s">
        <v>29</v>
      </c>
      <c r="C26" s="5" t="s">
        <v>58</v>
      </c>
      <c r="D26" s="5"/>
      <c r="E26" s="41"/>
      <c r="F26" s="6">
        <v>6</v>
      </c>
      <c r="G26" s="6">
        <v>6</v>
      </c>
      <c r="H26" s="6">
        <v>0</v>
      </c>
      <c r="I26" s="6"/>
      <c r="J26" s="6">
        <v>5</v>
      </c>
      <c r="K26" s="6">
        <v>5</v>
      </c>
      <c r="L26" s="6">
        <v>0</v>
      </c>
      <c r="M26" s="6"/>
      <c r="N26" s="6">
        <v>6</v>
      </c>
      <c r="O26" s="6">
        <v>6</v>
      </c>
      <c r="P26" s="6">
        <v>0</v>
      </c>
      <c r="Q26" s="6"/>
      <c r="R26" s="6">
        <v>4</v>
      </c>
      <c r="S26" s="6">
        <v>4</v>
      </c>
      <c r="T26" s="6">
        <v>0</v>
      </c>
      <c r="U26" s="6"/>
      <c r="V26" s="6">
        <v>21</v>
      </c>
      <c r="W26" s="6">
        <v>21</v>
      </c>
      <c r="X26" s="6">
        <v>0</v>
      </c>
      <c r="Y26" s="6"/>
      <c r="Z26" s="6">
        <v>1</v>
      </c>
      <c r="AA26" s="6">
        <v>1</v>
      </c>
      <c r="AB26" s="6">
        <v>0</v>
      </c>
      <c r="AC26" s="6"/>
      <c r="AD26" s="6">
        <v>5</v>
      </c>
      <c r="AE26" s="6">
        <v>5</v>
      </c>
      <c r="AF26" s="6">
        <v>0</v>
      </c>
      <c r="AG26" s="6"/>
      <c r="AH26" s="6">
        <v>3</v>
      </c>
      <c r="AI26" s="6">
        <v>3</v>
      </c>
      <c r="AJ26" s="6">
        <v>0</v>
      </c>
      <c r="AK26" s="6">
        <v>0</v>
      </c>
      <c r="AL26" s="6">
        <v>2</v>
      </c>
      <c r="AM26" s="6">
        <v>2</v>
      </c>
      <c r="AN26" s="6">
        <v>0</v>
      </c>
      <c r="AO26" s="6"/>
      <c r="AP26" s="6">
        <v>11</v>
      </c>
      <c r="AQ26" s="6">
        <v>11</v>
      </c>
      <c r="AR26" s="6">
        <v>0</v>
      </c>
      <c r="AS26" s="6"/>
    </row>
    <row r="27" spans="1:45" ht="27" customHeight="1">
      <c r="A27" s="4" t="s">
        <v>18</v>
      </c>
      <c r="B27" s="5" t="s">
        <v>22</v>
      </c>
      <c r="C27" s="5" t="s">
        <v>58</v>
      </c>
      <c r="D27" s="5"/>
      <c r="E27" s="14"/>
      <c r="F27" s="6">
        <v>9</v>
      </c>
      <c r="G27" s="16">
        <v>9</v>
      </c>
      <c r="H27" s="16">
        <v>0</v>
      </c>
      <c r="I27" s="6"/>
      <c r="J27" s="6">
        <v>4</v>
      </c>
      <c r="K27" s="6">
        <v>4</v>
      </c>
      <c r="L27" s="6">
        <v>0</v>
      </c>
      <c r="M27" s="6"/>
      <c r="N27" s="6">
        <v>5</v>
      </c>
      <c r="O27" s="6">
        <v>5</v>
      </c>
      <c r="P27" s="6">
        <v>0</v>
      </c>
      <c r="Q27" s="6"/>
      <c r="R27" s="6">
        <v>3</v>
      </c>
      <c r="S27" s="6">
        <v>3</v>
      </c>
      <c r="T27" s="6">
        <v>0</v>
      </c>
      <c r="U27" s="6"/>
      <c r="V27" s="6">
        <v>21</v>
      </c>
      <c r="W27" s="6">
        <v>21</v>
      </c>
      <c r="X27" s="6">
        <v>0</v>
      </c>
      <c r="Y27" s="6"/>
      <c r="Z27" s="6">
        <v>6</v>
      </c>
      <c r="AA27" s="6">
        <v>6</v>
      </c>
      <c r="AB27" s="6">
        <v>0</v>
      </c>
      <c r="AC27" s="6"/>
      <c r="AD27" s="6">
        <v>5</v>
      </c>
      <c r="AE27" s="6">
        <v>5</v>
      </c>
      <c r="AF27" s="6">
        <v>0</v>
      </c>
      <c r="AG27" s="6"/>
      <c r="AH27" s="6">
        <v>4</v>
      </c>
      <c r="AI27" s="6">
        <v>4</v>
      </c>
      <c r="AJ27" s="6">
        <v>0</v>
      </c>
      <c r="AK27" s="6"/>
      <c r="AL27" s="6">
        <v>5</v>
      </c>
      <c r="AM27" s="6">
        <v>5</v>
      </c>
      <c r="AN27" s="6">
        <v>0</v>
      </c>
      <c r="AO27" s="6"/>
      <c r="AP27" s="6">
        <v>20</v>
      </c>
      <c r="AQ27" s="6">
        <v>20</v>
      </c>
      <c r="AR27" s="6">
        <v>0</v>
      </c>
      <c r="AS27" s="6"/>
    </row>
    <row r="28" spans="1:45" ht="27" customHeight="1">
      <c r="A28" s="4" t="s">
        <v>18</v>
      </c>
      <c r="B28" s="5" t="s">
        <v>23</v>
      </c>
      <c r="C28" s="5" t="s">
        <v>58</v>
      </c>
      <c r="D28" s="5"/>
      <c r="E28" s="5"/>
      <c r="F28" s="6">
        <v>2</v>
      </c>
      <c r="G28" s="16"/>
      <c r="H28" s="16"/>
      <c r="I28" s="6"/>
      <c r="J28" s="6">
        <v>7</v>
      </c>
      <c r="K28" s="6">
        <v>7</v>
      </c>
      <c r="L28" s="6">
        <v>0</v>
      </c>
      <c r="M28" s="6"/>
      <c r="N28" s="6">
        <v>3</v>
      </c>
      <c r="O28" s="6">
        <v>3</v>
      </c>
      <c r="P28" s="6">
        <v>0</v>
      </c>
      <c r="Q28" s="6"/>
      <c r="R28" s="6">
        <v>4</v>
      </c>
      <c r="S28" s="6">
        <v>4</v>
      </c>
      <c r="T28" s="6">
        <v>0</v>
      </c>
      <c r="U28" s="6"/>
      <c r="V28" s="6"/>
      <c r="W28" s="6"/>
      <c r="X28" s="6"/>
      <c r="Y28" s="6"/>
      <c r="Z28" s="6">
        <v>2</v>
      </c>
      <c r="AA28" s="6">
        <v>2</v>
      </c>
      <c r="AB28" s="6">
        <v>0</v>
      </c>
      <c r="AC28" s="6">
        <v>0</v>
      </c>
      <c r="AD28" s="6"/>
      <c r="AE28" s="6"/>
      <c r="AF28" s="6"/>
      <c r="AG28" s="6"/>
      <c r="AH28" s="6">
        <v>5</v>
      </c>
      <c r="AI28" s="6">
        <v>5</v>
      </c>
      <c r="AJ28" s="6">
        <v>0</v>
      </c>
      <c r="AK28" s="6"/>
      <c r="AL28" s="6">
        <v>8</v>
      </c>
      <c r="AM28" s="6">
        <v>8</v>
      </c>
      <c r="AN28" s="6">
        <v>0</v>
      </c>
      <c r="AO28" s="6"/>
      <c r="AP28" s="6"/>
      <c r="AQ28" s="6"/>
      <c r="AR28" s="6"/>
      <c r="AS28" s="6"/>
    </row>
    <row r="29" spans="1:45" ht="27" customHeight="1">
      <c r="A29" s="4" t="s">
        <v>18</v>
      </c>
      <c r="B29" s="5" t="s">
        <v>25</v>
      </c>
      <c r="C29" s="5" t="s">
        <v>110</v>
      </c>
      <c r="D29" s="5" t="s">
        <v>111</v>
      </c>
      <c r="E29" s="5"/>
      <c r="F29" s="6">
        <v>1</v>
      </c>
      <c r="G29" s="6">
        <v>1</v>
      </c>
      <c r="H29" s="6">
        <v>0</v>
      </c>
      <c r="I29" s="6"/>
      <c r="J29" s="6">
        <v>2</v>
      </c>
      <c r="K29" s="6">
        <v>2</v>
      </c>
      <c r="L29" s="6">
        <v>0</v>
      </c>
      <c r="M29" s="6"/>
      <c r="N29" s="6">
        <v>1</v>
      </c>
      <c r="O29" s="6">
        <v>1</v>
      </c>
      <c r="P29" s="6">
        <v>0</v>
      </c>
      <c r="Q29" s="6"/>
      <c r="R29" s="6">
        <v>3</v>
      </c>
      <c r="S29" s="17">
        <v>3</v>
      </c>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1:45" ht="27" customHeight="1">
      <c r="A30" s="4" t="s">
        <v>18</v>
      </c>
      <c r="B30" s="5" t="s">
        <v>15</v>
      </c>
      <c r="C30" s="5" t="s">
        <v>59</v>
      </c>
      <c r="D30" s="5" t="s">
        <v>106</v>
      </c>
      <c r="E30" s="40" t="s">
        <v>49</v>
      </c>
      <c r="F30" s="15"/>
      <c r="G30" s="15"/>
      <c r="H30" s="15"/>
      <c r="I30" s="6"/>
      <c r="J30" s="6">
        <v>0</v>
      </c>
      <c r="K30" s="6">
        <v>0</v>
      </c>
      <c r="L30" s="6">
        <v>0</v>
      </c>
      <c r="M30" s="6"/>
      <c r="N30" s="6">
        <v>0</v>
      </c>
      <c r="O30" s="6">
        <v>0</v>
      </c>
      <c r="P30" s="6">
        <v>0</v>
      </c>
      <c r="Q30" s="6"/>
      <c r="R30" s="6">
        <v>0</v>
      </c>
      <c r="S30" s="6">
        <v>0</v>
      </c>
      <c r="T30" s="6">
        <v>0</v>
      </c>
      <c r="U30" s="6"/>
      <c r="V30" s="6"/>
      <c r="W30" s="6"/>
      <c r="X30" s="6"/>
      <c r="Y30" s="6"/>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row>
    <row r="31" spans="1:45" s="8" customFormat="1" ht="27" customHeight="1">
      <c r="A31" s="10" t="s">
        <v>18</v>
      </c>
      <c r="B31" s="11" t="s">
        <v>48</v>
      </c>
      <c r="C31" s="38" t="s">
        <v>59</v>
      </c>
      <c r="D31" s="5"/>
      <c r="E31" s="42"/>
      <c r="F31" s="39">
        <v>0</v>
      </c>
      <c r="G31" s="12"/>
      <c r="H31" s="12"/>
      <c r="I31" s="12"/>
      <c r="J31" s="12">
        <v>0</v>
      </c>
      <c r="K31" s="12">
        <v>0</v>
      </c>
      <c r="L31" s="12">
        <v>0</v>
      </c>
      <c r="M31" s="12"/>
      <c r="N31" s="12">
        <v>0</v>
      </c>
      <c r="O31" s="12">
        <v>0</v>
      </c>
      <c r="P31" s="12">
        <v>0</v>
      </c>
      <c r="Q31" s="12"/>
      <c r="R31" s="12">
        <v>0</v>
      </c>
      <c r="S31" s="12">
        <v>0</v>
      </c>
      <c r="T31" s="12">
        <v>0</v>
      </c>
      <c r="U31" s="12"/>
      <c r="V31" s="12"/>
      <c r="W31" s="12"/>
      <c r="X31" s="12"/>
      <c r="Y31" s="12"/>
      <c r="Z31" s="12">
        <v>0</v>
      </c>
      <c r="AA31" s="12">
        <v>0</v>
      </c>
      <c r="AB31" s="12">
        <v>0</v>
      </c>
      <c r="AC31" s="12"/>
      <c r="AD31" s="12">
        <v>0</v>
      </c>
      <c r="AE31" s="12">
        <v>0</v>
      </c>
      <c r="AF31" s="12">
        <v>0</v>
      </c>
      <c r="AG31" s="12"/>
      <c r="AH31" s="12">
        <v>0</v>
      </c>
      <c r="AI31" s="12">
        <v>0</v>
      </c>
      <c r="AJ31" s="12">
        <v>0</v>
      </c>
      <c r="AK31" s="12"/>
      <c r="AL31" s="12"/>
      <c r="AM31" s="12"/>
      <c r="AN31" s="12"/>
      <c r="AO31" s="12"/>
      <c r="AP31" s="12"/>
      <c r="AQ31" s="12"/>
      <c r="AR31" s="12"/>
      <c r="AS31" s="12"/>
    </row>
    <row r="32" spans="1:45" ht="27" customHeight="1">
      <c r="A32" s="4" t="s">
        <v>18</v>
      </c>
      <c r="B32" s="5" t="s">
        <v>29</v>
      </c>
      <c r="C32" s="45" t="s">
        <v>59</v>
      </c>
      <c r="D32" s="50"/>
      <c r="E32" s="50"/>
      <c r="F32" s="47">
        <v>0</v>
      </c>
      <c r="G32" s="16">
        <v>0</v>
      </c>
      <c r="H32" s="16">
        <v>0</v>
      </c>
      <c r="I32" s="6"/>
      <c r="J32" s="6">
        <v>0</v>
      </c>
      <c r="K32" s="6">
        <v>0</v>
      </c>
      <c r="L32" s="6">
        <v>0</v>
      </c>
      <c r="M32" s="6"/>
      <c r="N32" s="6">
        <v>0</v>
      </c>
      <c r="O32" s="6">
        <v>0</v>
      </c>
      <c r="P32" s="6">
        <v>0</v>
      </c>
      <c r="Q32" s="6"/>
      <c r="R32" s="6">
        <v>0</v>
      </c>
      <c r="S32" s="6">
        <v>0</v>
      </c>
      <c r="T32" s="6">
        <v>0</v>
      </c>
      <c r="U32" s="6"/>
      <c r="V32" s="6">
        <v>0</v>
      </c>
      <c r="W32" s="6">
        <v>0</v>
      </c>
      <c r="X32" s="6">
        <v>0</v>
      </c>
      <c r="Y32" s="46"/>
      <c r="Z32" s="52">
        <v>0</v>
      </c>
      <c r="AA32" s="52">
        <v>0</v>
      </c>
      <c r="AB32" s="52">
        <v>0</v>
      </c>
      <c r="AC32" s="52"/>
      <c r="AD32" s="52">
        <v>1</v>
      </c>
      <c r="AE32" s="52">
        <v>1</v>
      </c>
      <c r="AF32" s="52">
        <v>0</v>
      </c>
      <c r="AG32" s="52"/>
      <c r="AH32" s="53">
        <v>0</v>
      </c>
      <c r="AI32" s="53">
        <v>0</v>
      </c>
      <c r="AJ32" s="53">
        <v>0</v>
      </c>
      <c r="AK32" s="52">
        <v>0</v>
      </c>
      <c r="AL32" s="52"/>
      <c r="AM32" s="52"/>
      <c r="AN32" s="52"/>
      <c r="AO32" s="52"/>
      <c r="AP32" s="52"/>
      <c r="AQ32" s="52"/>
      <c r="AR32" s="52"/>
      <c r="AS32" s="52"/>
    </row>
    <row r="33" spans="1:45" ht="27" customHeight="1">
      <c r="A33" s="4" t="s">
        <v>18</v>
      </c>
      <c r="B33" s="5" t="s">
        <v>22</v>
      </c>
      <c r="C33" s="45" t="s">
        <v>59</v>
      </c>
      <c r="D33" s="50"/>
      <c r="E33" s="51"/>
      <c r="F33" s="48">
        <v>0</v>
      </c>
      <c r="G33" s="6">
        <v>0</v>
      </c>
      <c r="H33" s="6">
        <v>0</v>
      </c>
      <c r="I33" s="6"/>
      <c r="J33" s="6">
        <v>0</v>
      </c>
      <c r="K33" s="6">
        <v>0</v>
      </c>
      <c r="L33" s="6">
        <v>0</v>
      </c>
      <c r="M33" s="6"/>
      <c r="N33" s="6">
        <v>0</v>
      </c>
      <c r="O33" s="6">
        <v>0</v>
      </c>
      <c r="P33" s="6">
        <v>0</v>
      </c>
      <c r="Q33" s="6"/>
      <c r="R33" s="6">
        <v>0</v>
      </c>
      <c r="S33" s="6">
        <v>0</v>
      </c>
      <c r="T33" s="6">
        <v>0</v>
      </c>
      <c r="U33" s="6"/>
      <c r="V33" s="6">
        <v>0</v>
      </c>
      <c r="W33" s="6">
        <v>0</v>
      </c>
      <c r="X33" s="6">
        <v>0</v>
      </c>
      <c r="Y33" s="46"/>
      <c r="Z33" s="52">
        <v>0</v>
      </c>
      <c r="AA33" s="52">
        <v>0</v>
      </c>
      <c r="AB33" s="52">
        <v>0</v>
      </c>
      <c r="AC33" s="52"/>
      <c r="AD33" s="52">
        <v>0</v>
      </c>
      <c r="AE33" s="52">
        <v>0</v>
      </c>
      <c r="AF33" s="52">
        <v>0</v>
      </c>
      <c r="AG33" s="52"/>
      <c r="AH33" s="52">
        <v>0</v>
      </c>
      <c r="AI33" s="52">
        <v>0</v>
      </c>
      <c r="AJ33" s="52">
        <v>0</v>
      </c>
      <c r="AK33" s="52"/>
      <c r="AL33" s="52">
        <v>0</v>
      </c>
      <c r="AM33" s="52">
        <v>0</v>
      </c>
      <c r="AN33" s="52">
        <v>0</v>
      </c>
      <c r="AO33" s="52"/>
      <c r="AP33" s="52">
        <v>0</v>
      </c>
      <c r="AQ33" s="52">
        <v>0</v>
      </c>
      <c r="AR33" s="52">
        <v>0</v>
      </c>
      <c r="AS33" s="52"/>
    </row>
    <row r="34" spans="1:45" ht="27" customHeight="1">
      <c r="A34" s="4" t="s">
        <v>18</v>
      </c>
      <c r="B34" s="5" t="s">
        <v>23</v>
      </c>
      <c r="C34" s="5" t="s">
        <v>59</v>
      </c>
      <c r="D34" s="5"/>
      <c r="E34" s="5"/>
      <c r="F34" s="15">
        <v>0</v>
      </c>
      <c r="G34" s="15">
        <v>0</v>
      </c>
      <c r="H34" s="15">
        <v>0</v>
      </c>
      <c r="I34" s="6"/>
      <c r="J34" s="6">
        <v>0</v>
      </c>
      <c r="K34" s="6">
        <v>0</v>
      </c>
      <c r="L34" s="6">
        <v>0</v>
      </c>
      <c r="M34" s="6"/>
      <c r="N34" s="6">
        <v>0</v>
      </c>
      <c r="O34" s="6">
        <v>0</v>
      </c>
      <c r="P34" s="6">
        <v>0</v>
      </c>
      <c r="Q34" s="6"/>
      <c r="R34" s="6">
        <v>0</v>
      </c>
      <c r="S34" s="6">
        <v>0</v>
      </c>
      <c r="T34" s="6">
        <v>0</v>
      </c>
      <c r="U34" s="6"/>
      <c r="V34" s="6"/>
      <c r="W34" s="6"/>
      <c r="X34" s="6"/>
      <c r="Y34" s="6"/>
      <c r="Z34" s="49">
        <v>0</v>
      </c>
      <c r="AA34" s="49">
        <v>0</v>
      </c>
      <c r="AB34" s="49">
        <v>0</v>
      </c>
      <c r="AC34" s="49"/>
      <c r="AD34" s="49">
        <v>0</v>
      </c>
      <c r="AE34" s="49">
        <v>0</v>
      </c>
      <c r="AF34" s="49">
        <v>0</v>
      </c>
      <c r="AG34" s="49"/>
      <c r="AH34" s="49">
        <v>0</v>
      </c>
      <c r="AI34" s="49">
        <v>0</v>
      </c>
      <c r="AJ34" s="49">
        <v>0</v>
      </c>
      <c r="AK34" s="49"/>
      <c r="AL34" s="49">
        <v>0</v>
      </c>
      <c r="AM34" s="49">
        <v>0</v>
      </c>
      <c r="AN34" s="49">
        <v>0</v>
      </c>
      <c r="AO34" s="49"/>
      <c r="AP34" s="49"/>
      <c r="AQ34" s="49"/>
      <c r="AR34" s="49"/>
      <c r="AS34" s="49"/>
    </row>
    <row r="35" spans="1:45" ht="27" customHeight="1">
      <c r="A35" s="4" t="s">
        <v>18</v>
      </c>
      <c r="B35" s="54" t="s">
        <v>25</v>
      </c>
      <c r="C35" s="55" t="s">
        <v>59</v>
      </c>
      <c r="D35" s="50"/>
      <c r="E35" s="51"/>
      <c r="Z35" s="56"/>
      <c r="AA35" s="56"/>
      <c r="AB35" s="56"/>
      <c r="AC35" s="56"/>
      <c r="AD35" s="56"/>
      <c r="AE35" s="56"/>
      <c r="AF35" s="56"/>
      <c r="AG35" s="56"/>
      <c r="AH35" s="56"/>
      <c r="AI35" s="56"/>
      <c r="AJ35" s="56"/>
      <c r="AK35" s="56"/>
      <c r="AL35" s="56"/>
      <c r="AM35" s="56"/>
      <c r="AN35" s="56"/>
      <c r="AO35" s="56"/>
      <c r="AP35" s="56"/>
      <c r="AQ35" s="56"/>
      <c r="AR35" s="56"/>
      <c r="AS35" s="56"/>
    </row>
  </sheetData>
  <sheetProtection/>
  <mergeCells count="13">
    <mergeCell ref="V2:Y2"/>
    <mergeCell ref="Z2:AC2"/>
    <mergeCell ref="AD2:AG2"/>
    <mergeCell ref="AH2:AK2"/>
    <mergeCell ref="AL2:AO2"/>
    <mergeCell ref="AP2:AS2"/>
    <mergeCell ref="A1:E2"/>
    <mergeCell ref="F1:Y1"/>
    <mergeCell ref="Z1:AS1"/>
    <mergeCell ref="F2:I2"/>
    <mergeCell ref="J2:M2"/>
    <mergeCell ref="N2:Q2"/>
    <mergeCell ref="R2:U2"/>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1" r:id="rId1"/>
</worksheet>
</file>

<file path=xl/worksheets/sheet3.xml><?xml version="1.0" encoding="utf-8"?>
<worksheet xmlns="http://schemas.openxmlformats.org/spreadsheetml/2006/main" xmlns:r="http://schemas.openxmlformats.org/officeDocument/2006/relationships">
  <dimension ref="A1:AK18"/>
  <sheetViews>
    <sheetView tabSelected="1" zoomScale="90" zoomScaleNormal="90" zoomScalePageLayoutView="0" workbookViewId="0" topLeftCell="R1">
      <selection activeCell="AC15" sqref="AC15"/>
    </sheetView>
  </sheetViews>
  <sheetFormatPr defaultColWidth="9.140625" defaultRowHeight="15"/>
  <cols>
    <col min="1" max="1" width="27.28125" style="0" customWidth="1"/>
    <col min="2" max="2" width="21.140625" style="0" customWidth="1"/>
    <col min="3" max="3" width="42.140625" style="0" customWidth="1"/>
    <col min="4" max="4" width="22.140625" style="0" customWidth="1"/>
    <col min="5" max="5" width="9.140625" style="0" customWidth="1"/>
    <col min="6" max="6" width="16.57421875" style="0" hidden="1" customWidth="1"/>
    <col min="7" max="7" width="20.421875" style="0" hidden="1" customWidth="1"/>
    <col min="8" max="8" width="21.8515625" style="0" hidden="1" customWidth="1"/>
    <col min="9" max="9" width="16.421875" style="0" hidden="1" customWidth="1"/>
    <col min="10" max="10" width="20.7109375" style="0" hidden="1" customWidth="1"/>
    <col min="11" max="11" width="18.57421875" style="0" hidden="1" customWidth="1"/>
    <col min="12" max="12" width="26.7109375" style="0" hidden="1" customWidth="1"/>
    <col min="13" max="13" width="9.00390625" style="0" hidden="1" customWidth="1"/>
    <col min="14" max="14" width="9.8515625" style="0" hidden="1" customWidth="1"/>
    <col min="15" max="15" width="9.421875" style="0" hidden="1" customWidth="1"/>
    <col min="16" max="16" width="10.28125" style="0" hidden="1" customWidth="1"/>
    <col min="17" max="17" width="9.00390625" style="0" hidden="1" customWidth="1"/>
    <col min="18" max="18" width="21.140625" style="0" customWidth="1"/>
    <col min="19" max="19" width="20.00390625" style="0" bestFit="1" customWidth="1"/>
    <col min="20" max="20" width="20.8515625" style="0" bestFit="1" customWidth="1"/>
    <col min="21" max="21" width="11.57421875" style="0" bestFit="1" customWidth="1"/>
    <col min="22" max="22" width="20.8515625" style="0" customWidth="1"/>
    <col min="23" max="23" width="21.140625" style="0" customWidth="1"/>
    <col min="24" max="24" width="20.8515625" style="0" bestFit="1" customWidth="1"/>
    <col min="25" max="25" width="11.28125" style="0" customWidth="1"/>
    <col min="26" max="26" width="20.8515625" style="0" bestFit="1" customWidth="1"/>
    <col min="27" max="27" width="19.140625" style="0" bestFit="1" customWidth="1"/>
    <col min="28" max="28" width="20.00390625" style="0" customWidth="1"/>
    <col min="29" max="29" width="11.57421875" style="0" bestFit="1" customWidth="1"/>
    <col min="30" max="30" width="20.8515625" style="36" bestFit="1" customWidth="1"/>
    <col min="31" max="31" width="19.140625" style="36" bestFit="1" customWidth="1"/>
    <col min="32" max="32" width="20.00390625" style="36" customWidth="1"/>
    <col min="33" max="33" width="11.57421875" style="36" bestFit="1" customWidth="1"/>
    <col min="34" max="34" width="9.8515625" style="0" bestFit="1" customWidth="1"/>
    <col min="35" max="35" width="9.421875" style="0" bestFit="1" customWidth="1"/>
    <col min="36" max="36" width="10.28125" style="0" bestFit="1" customWidth="1"/>
    <col min="37" max="37" width="9.00390625" style="0" bestFit="1" customWidth="1"/>
    <col min="38" max="38" width="9.140625" style="0" customWidth="1"/>
  </cols>
  <sheetData>
    <row r="1" spans="1:37" ht="22.5" thickBot="1" thickTop="1">
      <c r="A1" s="71" t="s">
        <v>60</v>
      </c>
      <c r="B1" s="71"/>
      <c r="C1" s="71"/>
      <c r="D1" s="71"/>
      <c r="E1" s="71"/>
      <c r="F1" s="72">
        <v>2019</v>
      </c>
      <c r="G1" s="72"/>
      <c r="H1" s="72"/>
      <c r="I1" s="72"/>
      <c r="J1" s="72"/>
      <c r="K1" s="72"/>
      <c r="L1" s="72"/>
      <c r="M1" s="72"/>
      <c r="N1" s="72"/>
      <c r="O1" s="72"/>
      <c r="P1" s="72"/>
      <c r="Q1" s="72"/>
      <c r="R1" s="68">
        <v>2022</v>
      </c>
      <c r="S1" s="68"/>
      <c r="T1" s="68"/>
      <c r="U1" s="68"/>
      <c r="V1" s="68"/>
      <c r="W1" s="68"/>
      <c r="X1" s="68"/>
      <c r="Y1" s="68"/>
      <c r="Z1" s="68"/>
      <c r="AA1" s="68"/>
      <c r="AB1" s="68"/>
      <c r="AC1" s="68"/>
      <c r="AD1" s="68"/>
      <c r="AE1" s="68"/>
      <c r="AF1" s="68"/>
      <c r="AG1" s="68"/>
      <c r="AH1" s="68"/>
      <c r="AI1" s="68"/>
      <c r="AJ1" s="68"/>
      <c r="AK1" s="68"/>
    </row>
    <row r="2" spans="1:37" ht="21" customHeight="1" thickBot="1" thickTop="1">
      <c r="A2" s="71"/>
      <c r="B2" s="71"/>
      <c r="C2" s="71"/>
      <c r="D2" s="71"/>
      <c r="E2" s="71"/>
      <c r="F2" s="65" t="s">
        <v>36</v>
      </c>
      <c r="G2" s="65"/>
      <c r="H2" s="65"/>
      <c r="I2" s="65"/>
      <c r="J2" s="66" t="s">
        <v>37</v>
      </c>
      <c r="K2" s="66"/>
      <c r="L2" s="66"/>
      <c r="M2" s="66"/>
      <c r="N2" s="67" t="s">
        <v>4</v>
      </c>
      <c r="O2" s="67"/>
      <c r="P2" s="67"/>
      <c r="Q2" s="67"/>
      <c r="R2" s="69" t="s">
        <v>34</v>
      </c>
      <c r="S2" s="69"/>
      <c r="T2" s="69"/>
      <c r="U2" s="69"/>
      <c r="V2" s="66" t="s">
        <v>35</v>
      </c>
      <c r="W2" s="66"/>
      <c r="X2" s="66"/>
      <c r="Y2" s="66"/>
      <c r="Z2" s="66" t="s">
        <v>36</v>
      </c>
      <c r="AA2" s="66"/>
      <c r="AB2" s="66"/>
      <c r="AC2" s="66"/>
      <c r="AD2" s="66" t="s">
        <v>37</v>
      </c>
      <c r="AE2" s="66"/>
      <c r="AF2" s="66"/>
      <c r="AG2" s="66"/>
      <c r="AH2" s="66" t="s">
        <v>4</v>
      </c>
      <c r="AI2" s="66"/>
      <c r="AJ2" s="66"/>
      <c r="AK2" s="66"/>
    </row>
    <row r="3" spans="1:37" ht="138" thickBot="1" thickTop="1">
      <c r="A3" s="2" t="s">
        <v>5</v>
      </c>
      <c r="B3" s="2" t="s">
        <v>6</v>
      </c>
      <c r="C3" s="2" t="s">
        <v>7</v>
      </c>
      <c r="D3" s="2" t="s">
        <v>8</v>
      </c>
      <c r="E3" s="2" t="s">
        <v>9</v>
      </c>
      <c r="F3" s="3" t="s">
        <v>38</v>
      </c>
      <c r="G3" s="3" t="s">
        <v>39</v>
      </c>
      <c r="H3" s="3" t="s">
        <v>40</v>
      </c>
      <c r="I3" s="3" t="s">
        <v>13</v>
      </c>
      <c r="J3" s="3" t="s">
        <v>38</v>
      </c>
      <c r="K3" s="3" t="s">
        <v>39</v>
      </c>
      <c r="L3" s="3" t="s">
        <v>40</v>
      </c>
      <c r="M3" s="3" t="s">
        <v>13</v>
      </c>
      <c r="N3" s="3" t="s">
        <v>38</v>
      </c>
      <c r="O3" s="3" t="s">
        <v>39</v>
      </c>
      <c r="P3" s="3" t="s">
        <v>40</v>
      </c>
      <c r="Q3" s="3" t="s">
        <v>13</v>
      </c>
      <c r="R3" s="3" t="s">
        <v>38</v>
      </c>
      <c r="S3" s="3" t="s">
        <v>39</v>
      </c>
      <c r="T3" s="3" t="s">
        <v>40</v>
      </c>
      <c r="U3" s="3" t="s">
        <v>13</v>
      </c>
      <c r="V3" s="3" t="s">
        <v>38</v>
      </c>
      <c r="W3" s="3" t="s">
        <v>39</v>
      </c>
      <c r="X3" s="3" t="s">
        <v>40</v>
      </c>
      <c r="Y3" s="3" t="s">
        <v>13</v>
      </c>
      <c r="Z3" s="3" t="s">
        <v>38</v>
      </c>
      <c r="AA3" s="3" t="s">
        <v>39</v>
      </c>
      <c r="AB3" s="3" t="s">
        <v>40</v>
      </c>
      <c r="AC3" s="3" t="s">
        <v>13</v>
      </c>
      <c r="AD3" s="3" t="s">
        <v>38</v>
      </c>
      <c r="AE3" s="3" t="s">
        <v>39</v>
      </c>
      <c r="AF3" s="3" t="s">
        <v>40</v>
      </c>
      <c r="AG3" s="3" t="s">
        <v>13</v>
      </c>
      <c r="AH3" s="3" t="s">
        <v>38</v>
      </c>
      <c r="AI3" s="3" t="s">
        <v>39</v>
      </c>
      <c r="AJ3" s="3" t="s">
        <v>40</v>
      </c>
      <c r="AK3" s="3" t="s">
        <v>13</v>
      </c>
    </row>
    <row r="4" spans="1:37" ht="45" customHeight="1" thickBot="1">
      <c r="A4" s="12" t="s">
        <v>18</v>
      </c>
      <c r="B4" s="19" t="s">
        <v>61</v>
      </c>
      <c r="C4" s="5" t="s">
        <v>62</v>
      </c>
      <c r="D4" s="5" t="s">
        <v>63</v>
      </c>
      <c r="E4" s="5" t="s">
        <v>21</v>
      </c>
      <c r="F4" s="6">
        <v>180</v>
      </c>
      <c r="G4" s="6">
        <v>180</v>
      </c>
      <c r="H4" s="6">
        <v>0</v>
      </c>
      <c r="I4" s="6"/>
      <c r="J4" s="6">
        <v>382</v>
      </c>
      <c r="K4" s="6">
        <v>382</v>
      </c>
      <c r="L4" s="6">
        <v>0</v>
      </c>
      <c r="M4" s="6"/>
      <c r="N4" s="6"/>
      <c r="O4" s="6"/>
      <c r="P4" s="6"/>
      <c r="Q4" s="6"/>
      <c r="R4" s="6">
        <v>160</v>
      </c>
      <c r="S4" s="6">
        <v>160</v>
      </c>
      <c r="T4" s="6">
        <v>0</v>
      </c>
      <c r="U4" s="6"/>
      <c r="V4" s="6">
        <v>98</v>
      </c>
      <c r="W4" s="6">
        <v>98</v>
      </c>
      <c r="X4" s="6">
        <v>0</v>
      </c>
      <c r="Y4" s="6"/>
      <c r="Z4" s="6">
        <v>124</v>
      </c>
      <c r="AA4" s="6">
        <v>124</v>
      </c>
      <c r="AB4" s="6">
        <v>0</v>
      </c>
      <c r="AC4" s="6"/>
      <c r="AD4" s="6">
        <v>142</v>
      </c>
      <c r="AE4" s="6">
        <v>142</v>
      </c>
      <c r="AF4" s="6">
        <v>0</v>
      </c>
      <c r="AG4" s="6"/>
      <c r="AH4" s="6"/>
      <c r="AI4" s="6"/>
      <c r="AJ4" s="6"/>
      <c r="AK4" s="6"/>
    </row>
    <row r="5" spans="1:37" ht="45" customHeight="1" thickBot="1">
      <c r="A5" s="12" t="s">
        <v>18</v>
      </c>
      <c r="B5" s="19" t="s">
        <v>61</v>
      </c>
      <c r="C5" s="5" t="s">
        <v>64</v>
      </c>
      <c r="D5" s="5" t="s">
        <v>65</v>
      </c>
      <c r="E5" s="5" t="s">
        <v>50</v>
      </c>
      <c r="F5" s="6">
        <v>446</v>
      </c>
      <c r="G5" s="6">
        <v>446</v>
      </c>
      <c r="H5" s="6">
        <v>0</v>
      </c>
      <c r="I5" s="6"/>
      <c r="J5" s="6">
        <v>754</v>
      </c>
      <c r="K5" s="6">
        <v>754</v>
      </c>
      <c r="L5" s="6">
        <v>0</v>
      </c>
      <c r="M5" s="6"/>
      <c r="N5" s="6"/>
      <c r="O5" s="6"/>
      <c r="P5" s="6"/>
      <c r="Q5" s="6"/>
      <c r="R5" s="6">
        <v>584</v>
      </c>
      <c r="S5" s="6">
        <v>584</v>
      </c>
      <c r="T5" s="6">
        <v>0</v>
      </c>
      <c r="U5" s="6"/>
      <c r="V5" s="6">
        <v>699</v>
      </c>
      <c r="W5" s="6">
        <v>699</v>
      </c>
      <c r="X5" s="6">
        <v>0</v>
      </c>
      <c r="Y5" s="6"/>
      <c r="Z5" s="6">
        <v>514</v>
      </c>
      <c r="AA5" s="6">
        <v>514</v>
      </c>
      <c r="AB5" s="6">
        <v>0</v>
      </c>
      <c r="AC5" s="6"/>
      <c r="AD5" s="6">
        <v>628</v>
      </c>
      <c r="AE5" s="6">
        <v>628</v>
      </c>
      <c r="AF5" s="6">
        <v>0</v>
      </c>
      <c r="AG5" s="6"/>
      <c r="AH5" s="6"/>
      <c r="AI5" s="6"/>
      <c r="AJ5" s="6"/>
      <c r="AK5" s="6"/>
    </row>
    <row r="6" spans="1:37" ht="45" customHeight="1" thickBot="1">
      <c r="A6" s="12" t="s">
        <v>18</v>
      </c>
      <c r="B6" s="19" t="s">
        <v>61</v>
      </c>
      <c r="C6" s="5" t="s">
        <v>66</v>
      </c>
      <c r="D6" s="5" t="s">
        <v>67</v>
      </c>
      <c r="E6" s="5" t="s">
        <v>50</v>
      </c>
      <c r="F6" s="6">
        <v>48</v>
      </c>
      <c r="G6" s="6">
        <v>48</v>
      </c>
      <c r="H6" s="6">
        <v>0</v>
      </c>
      <c r="I6" s="6"/>
      <c r="J6" s="6">
        <v>50</v>
      </c>
      <c r="K6" s="6">
        <v>50</v>
      </c>
      <c r="L6" s="6">
        <v>0</v>
      </c>
      <c r="M6" s="6"/>
      <c r="N6" s="6"/>
      <c r="O6" s="6"/>
      <c r="P6" s="6"/>
      <c r="Q6" s="6"/>
      <c r="R6" s="6">
        <v>18</v>
      </c>
      <c r="S6" s="6">
        <v>18</v>
      </c>
      <c r="T6" s="6">
        <v>0</v>
      </c>
      <c r="U6" s="6"/>
      <c r="V6" s="6">
        <v>15</v>
      </c>
      <c r="W6" s="6">
        <v>15</v>
      </c>
      <c r="X6" s="6">
        <v>0</v>
      </c>
      <c r="Y6" s="6"/>
      <c r="Z6" s="6">
        <v>9</v>
      </c>
      <c r="AA6" s="6">
        <v>9</v>
      </c>
      <c r="AB6" s="6">
        <v>0</v>
      </c>
      <c r="AC6" s="6"/>
      <c r="AD6" s="6">
        <v>8</v>
      </c>
      <c r="AE6" s="6">
        <v>8</v>
      </c>
      <c r="AF6" s="6">
        <v>0</v>
      </c>
      <c r="AG6" s="6"/>
      <c r="AH6" s="6"/>
      <c r="AI6" s="6"/>
      <c r="AJ6" s="6"/>
      <c r="AK6" s="6"/>
    </row>
    <row r="9" ht="15">
      <c r="A9" s="20"/>
    </row>
    <row r="10" ht="15">
      <c r="A10" s="20"/>
    </row>
    <row r="11" ht="15">
      <c r="A11" s="20"/>
    </row>
    <row r="12" ht="15">
      <c r="A12" s="20"/>
    </row>
    <row r="13" ht="15">
      <c r="A13" s="20"/>
    </row>
    <row r="14" ht="15">
      <c r="A14" s="20"/>
    </row>
    <row r="15" ht="15">
      <c r="A15" s="20"/>
    </row>
    <row r="16" ht="15">
      <c r="A16" s="21"/>
    </row>
    <row r="17" ht="15">
      <c r="A17" s="21"/>
    </row>
    <row r="18" ht="15">
      <c r="A18" s="21"/>
    </row>
  </sheetData>
  <sheetProtection/>
  <mergeCells count="11">
    <mergeCell ref="AH2:AK2"/>
    <mergeCell ref="A1:E2"/>
    <mergeCell ref="F1:Q1"/>
    <mergeCell ref="R1:AK1"/>
    <mergeCell ref="F2:I2"/>
    <mergeCell ref="J2:M2"/>
    <mergeCell ref="N2:Q2"/>
    <mergeCell ref="R2:U2"/>
    <mergeCell ref="V2:Y2"/>
    <mergeCell ref="Z2:AC2"/>
    <mergeCell ref="AD2:AG2"/>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Z198"/>
  <sheetViews>
    <sheetView zoomScale="80" zoomScaleNormal="80" zoomScalePageLayoutView="0" workbookViewId="0" topLeftCell="O1">
      <selection activeCell="R11" sqref="R11"/>
    </sheetView>
  </sheetViews>
  <sheetFormatPr defaultColWidth="29.8515625" defaultRowHeight="15"/>
  <cols>
    <col min="1" max="1" width="29.8515625" style="0" customWidth="1"/>
  </cols>
  <sheetData>
    <row r="1" spans="1:26" ht="22.5" thickBot="1" thickTop="1">
      <c r="A1" s="71" t="s">
        <v>68</v>
      </c>
      <c r="B1" s="71"/>
      <c r="C1" s="71"/>
      <c r="D1" s="71"/>
      <c r="E1" s="71"/>
      <c r="F1" s="22"/>
      <c r="G1" s="68" t="s">
        <v>114</v>
      </c>
      <c r="H1" s="68"/>
      <c r="I1" s="68"/>
      <c r="J1" s="68"/>
      <c r="K1" s="68"/>
      <c r="L1" s="68"/>
      <c r="M1" s="68"/>
      <c r="N1" s="68"/>
      <c r="O1" s="68"/>
      <c r="P1" s="68"/>
      <c r="Q1" s="68"/>
      <c r="R1" s="68"/>
      <c r="S1" s="68"/>
      <c r="T1" s="68"/>
      <c r="U1" s="68"/>
      <c r="V1" s="68"/>
      <c r="W1" s="68"/>
      <c r="X1" s="68"/>
      <c r="Y1" s="68"/>
      <c r="Z1" s="68"/>
    </row>
    <row r="2" spans="1:26" ht="21" thickBot="1" thickTop="1">
      <c r="A2" s="71"/>
      <c r="B2" s="71"/>
      <c r="C2" s="71"/>
      <c r="D2" s="71"/>
      <c r="E2" s="71"/>
      <c r="F2" s="23"/>
      <c r="G2" s="69" t="s">
        <v>34</v>
      </c>
      <c r="H2" s="69"/>
      <c r="I2" s="69"/>
      <c r="J2" s="69"/>
      <c r="K2" s="66" t="s">
        <v>35</v>
      </c>
      <c r="L2" s="66"/>
      <c r="M2" s="66"/>
      <c r="N2" s="66"/>
      <c r="O2" s="66" t="s">
        <v>36</v>
      </c>
      <c r="P2" s="66"/>
      <c r="Q2" s="66"/>
      <c r="R2" s="66"/>
      <c r="S2" s="66" t="s">
        <v>37</v>
      </c>
      <c r="T2" s="66"/>
      <c r="U2" s="66"/>
      <c r="V2" s="66"/>
      <c r="W2" s="66" t="s">
        <v>4</v>
      </c>
      <c r="X2" s="66"/>
      <c r="Y2" s="66"/>
      <c r="Z2" s="66"/>
    </row>
    <row r="3" spans="1:26" ht="61.5" thickBot="1" thickTop="1">
      <c r="A3" s="2" t="s">
        <v>5</v>
      </c>
      <c r="B3" s="2" t="s">
        <v>6</v>
      </c>
      <c r="C3" s="2" t="s">
        <v>7</v>
      </c>
      <c r="D3" s="2" t="s">
        <v>8</v>
      </c>
      <c r="E3" s="2" t="s">
        <v>9</v>
      </c>
      <c r="F3" s="24"/>
      <c r="G3" s="3" t="s">
        <v>38</v>
      </c>
      <c r="H3" s="3" t="s">
        <v>39</v>
      </c>
      <c r="I3" s="3" t="s">
        <v>40</v>
      </c>
      <c r="J3" s="3" t="s">
        <v>13</v>
      </c>
      <c r="K3" s="3" t="s">
        <v>38</v>
      </c>
      <c r="L3" s="3" t="s">
        <v>39</v>
      </c>
      <c r="M3" s="3" t="s">
        <v>40</v>
      </c>
      <c r="N3" s="3" t="s">
        <v>13</v>
      </c>
      <c r="O3" s="3" t="s">
        <v>38</v>
      </c>
      <c r="P3" s="3" t="s">
        <v>39</v>
      </c>
      <c r="Q3" s="3" t="s">
        <v>40</v>
      </c>
      <c r="R3" s="3" t="s">
        <v>13</v>
      </c>
      <c r="S3" s="3" t="s">
        <v>38</v>
      </c>
      <c r="T3" s="3" t="s">
        <v>39</v>
      </c>
      <c r="U3" s="3" t="s">
        <v>40</v>
      </c>
      <c r="V3" s="3" t="s">
        <v>13</v>
      </c>
      <c r="W3" s="3" t="s">
        <v>38</v>
      </c>
      <c r="X3" s="3" t="s">
        <v>39</v>
      </c>
      <c r="Y3" s="3" t="s">
        <v>40</v>
      </c>
      <c r="Z3" s="3" t="s">
        <v>13</v>
      </c>
    </row>
    <row r="4" spans="1:26" ht="108.75" thickBot="1">
      <c r="A4" s="19" t="s">
        <v>18</v>
      </c>
      <c r="B4" s="33" t="s">
        <v>108</v>
      </c>
      <c r="C4" s="19" t="s">
        <v>69</v>
      </c>
      <c r="D4" s="19" t="s">
        <v>115</v>
      </c>
      <c r="E4" s="19" t="s">
        <v>21</v>
      </c>
      <c r="F4" s="19" t="s">
        <v>70</v>
      </c>
      <c r="G4" s="19">
        <v>2</v>
      </c>
      <c r="H4" s="19">
        <v>2</v>
      </c>
      <c r="I4" s="19">
        <v>0</v>
      </c>
      <c r="J4" s="19"/>
      <c r="K4" s="19">
        <v>4</v>
      </c>
      <c r="L4" s="19">
        <v>4</v>
      </c>
      <c r="M4" s="19">
        <v>0</v>
      </c>
      <c r="N4" s="19"/>
      <c r="O4" s="19">
        <v>9</v>
      </c>
      <c r="P4" s="19">
        <v>9</v>
      </c>
      <c r="Q4" s="19">
        <v>0</v>
      </c>
      <c r="R4" s="19"/>
      <c r="S4" s="19">
        <f>4+1+3+2</f>
        <v>10</v>
      </c>
      <c r="T4" s="19">
        <f>4+1+3+2</f>
        <v>10</v>
      </c>
      <c r="U4" s="19">
        <v>0</v>
      </c>
      <c r="V4" s="19"/>
      <c r="W4" s="19">
        <f>G4+K4+O4+S4</f>
        <v>25</v>
      </c>
      <c r="X4" s="19">
        <f>H4+L4+P4+T4</f>
        <v>25</v>
      </c>
      <c r="Y4" s="19">
        <f>I4+M4+Q4+U4</f>
        <v>0</v>
      </c>
      <c r="Z4" s="19"/>
    </row>
    <row r="5" spans="1:26" ht="108.75" thickBot="1">
      <c r="A5" s="19" t="s">
        <v>18</v>
      </c>
      <c r="B5" s="33" t="s">
        <v>108</v>
      </c>
      <c r="C5" s="19" t="s">
        <v>71</v>
      </c>
      <c r="D5" s="19" t="s">
        <v>72</v>
      </c>
      <c r="E5" s="19" t="s">
        <v>21</v>
      </c>
      <c r="F5" s="19" t="s">
        <v>73</v>
      </c>
      <c r="G5" s="19">
        <f>37+87+282+35</f>
        <v>441</v>
      </c>
      <c r="H5" s="19">
        <f>37+87+282+35</f>
        <v>441</v>
      </c>
      <c r="I5" s="19">
        <v>0</v>
      </c>
      <c r="J5" s="19"/>
      <c r="K5" s="19">
        <f>40+217+144+251</f>
        <v>652</v>
      </c>
      <c r="L5" s="19">
        <f>40+217+144+251</f>
        <v>652</v>
      </c>
      <c r="M5" s="19">
        <v>0</v>
      </c>
      <c r="N5" s="19"/>
      <c r="O5" s="19">
        <f>245+62+31+18</f>
        <v>356</v>
      </c>
      <c r="P5" s="19">
        <f>245+62+31+18</f>
        <v>356</v>
      </c>
      <c r="Q5" s="19">
        <v>0</v>
      </c>
      <c r="R5" s="19"/>
      <c r="S5" s="19">
        <f>252+362+314+41</f>
        <v>969</v>
      </c>
      <c r="T5" s="19">
        <f>252+362+314+41</f>
        <v>969</v>
      </c>
      <c r="U5" s="19">
        <v>0</v>
      </c>
      <c r="V5" s="19"/>
      <c r="W5" s="19">
        <f aca="true" t="shared" si="0" ref="W5:W11">G5+K5+O5+S5</f>
        <v>2418</v>
      </c>
      <c r="X5" s="19">
        <f aca="true" t="shared" si="1" ref="X5:X11">H5+L5+P5+T5</f>
        <v>2418</v>
      </c>
      <c r="Y5" s="19">
        <f aca="true" t="shared" si="2" ref="Y5:Y11">I5+M5+Q5+U5</f>
        <v>0</v>
      </c>
      <c r="Z5" s="19"/>
    </row>
    <row r="6" spans="1:26" ht="96.75" thickBot="1">
      <c r="A6" s="19" t="s">
        <v>18</v>
      </c>
      <c r="B6" s="33" t="s">
        <v>108</v>
      </c>
      <c r="C6" s="19" t="s">
        <v>74</v>
      </c>
      <c r="D6" s="19" t="s">
        <v>75</v>
      </c>
      <c r="E6" s="19" t="s">
        <v>76</v>
      </c>
      <c r="F6" s="19" t="s">
        <v>77</v>
      </c>
      <c r="G6" s="19">
        <f>14+27+28+27</f>
        <v>96</v>
      </c>
      <c r="H6" s="19">
        <f>14+27+28+27</f>
        <v>96</v>
      </c>
      <c r="I6" s="19">
        <v>0</v>
      </c>
      <c r="J6" s="19"/>
      <c r="K6" s="19">
        <f>29+29+29</f>
        <v>87</v>
      </c>
      <c r="L6" s="19">
        <f>29+29+29</f>
        <v>87</v>
      </c>
      <c r="M6" s="19">
        <f>29+29+29</f>
        <v>87</v>
      </c>
      <c r="N6" s="19" t="s">
        <v>116</v>
      </c>
      <c r="O6" s="19">
        <f>28+25+27</f>
        <v>80</v>
      </c>
      <c r="P6" s="19">
        <f>28+25+27</f>
        <v>80</v>
      </c>
      <c r="Q6" s="19">
        <f>28</f>
        <v>28</v>
      </c>
      <c r="R6" s="19" t="s">
        <v>118</v>
      </c>
      <c r="S6" s="19">
        <f>27+27+28</f>
        <v>82</v>
      </c>
      <c r="T6" s="19">
        <f>27+27+28</f>
        <v>82</v>
      </c>
      <c r="U6" s="19">
        <v>0</v>
      </c>
      <c r="V6" s="19"/>
      <c r="W6" s="19">
        <f t="shared" si="0"/>
        <v>345</v>
      </c>
      <c r="X6" s="19">
        <f t="shared" si="1"/>
        <v>345</v>
      </c>
      <c r="Y6" s="19">
        <f t="shared" si="2"/>
        <v>115</v>
      </c>
      <c r="Z6" s="19"/>
    </row>
    <row r="7" spans="1:26" ht="60.75" thickBot="1">
      <c r="A7" s="19" t="s">
        <v>18</v>
      </c>
      <c r="B7" s="33" t="s">
        <v>108</v>
      </c>
      <c r="C7" s="19" t="s">
        <v>78</v>
      </c>
      <c r="D7" s="19" t="s">
        <v>79</v>
      </c>
      <c r="E7" s="19" t="s">
        <v>76</v>
      </c>
      <c r="F7" s="19" t="s">
        <v>80</v>
      </c>
      <c r="G7" s="19">
        <f>129+306+1+72+314+1+120+280+1</f>
        <v>1224</v>
      </c>
      <c r="H7" s="19">
        <f>129+306+1+72+314+1+120+280+1</f>
        <v>1224</v>
      </c>
      <c r="I7" s="19">
        <v>0</v>
      </c>
      <c r="J7" s="19"/>
      <c r="K7" s="19">
        <f>130+317+1+116+301+1+150+314+1</f>
        <v>1331</v>
      </c>
      <c r="L7" s="19">
        <f>130+317+1+116+301+1+150+314+1</f>
        <v>1331</v>
      </c>
      <c r="M7" s="19">
        <v>0</v>
      </c>
      <c r="N7" s="19"/>
      <c r="O7" s="19">
        <f>123+303+1+70+307+1+105+367+1</f>
        <v>1278</v>
      </c>
      <c r="P7" s="19">
        <f>123+303+1+70+307+1+105+367+1</f>
        <v>1278</v>
      </c>
      <c r="Q7" s="19">
        <f>123+303</f>
        <v>426</v>
      </c>
      <c r="R7" s="19" t="s">
        <v>118</v>
      </c>
      <c r="S7" s="19">
        <f>139+303+1+155+356+1+168+363+1</f>
        <v>1487</v>
      </c>
      <c r="T7" s="19">
        <f>139+303+1+155+356+1+168+363+1</f>
        <v>1487</v>
      </c>
      <c r="U7" s="19">
        <v>0</v>
      </c>
      <c r="V7" s="19"/>
      <c r="W7" s="19">
        <f t="shared" si="0"/>
        <v>5320</v>
      </c>
      <c r="X7" s="19">
        <f t="shared" si="1"/>
        <v>5320</v>
      </c>
      <c r="Y7" s="19">
        <f t="shared" si="2"/>
        <v>426</v>
      </c>
      <c r="Z7" s="19"/>
    </row>
    <row r="8" spans="1:26" ht="36.75" thickBot="1">
      <c r="A8" s="19" t="s">
        <v>18</v>
      </c>
      <c r="B8" s="33" t="s">
        <v>108</v>
      </c>
      <c r="C8" s="19" t="s">
        <v>81</v>
      </c>
      <c r="D8" s="19" t="s">
        <v>82</v>
      </c>
      <c r="E8" s="19" t="s">
        <v>76</v>
      </c>
      <c r="F8" s="19" t="s">
        <v>83</v>
      </c>
      <c r="G8" s="19">
        <v>13</v>
      </c>
      <c r="H8" s="19">
        <v>13</v>
      </c>
      <c r="I8" s="19">
        <v>0</v>
      </c>
      <c r="J8" s="19"/>
      <c r="K8" s="19">
        <v>13</v>
      </c>
      <c r="L8" s="19">
        <v>13</v>
      </c>
      <c r="M8" s="19">
        <v>0</v>
      </c>
      <c r="N8" s="19"/>
      <c r="O8" s="19">
        <v>13</v>
      </c>
      <c r="P8" s="19">
        <v>13</v>
      </c>
      <c r="Q8" s="19"/>
      <c r="R8" s="19"/>
      <c r="S8" s="19">
        <v>13</v>
      </c>
      <c r="T8" s="19">
        <v>13</v>
      </c>
      <c r="U8" s="19">
        <v>0</v>
      </c>
      <c r="V8" s="19"/>
      <c r="W8" s="19">
        <f t="shared" si="0"/>
        <v>52</v>
      </c>
      <c r="X8" s="19">
        <f t="shared" si="1"/>
        <v>52</v>
      </c>
      <c r="Y8" s="19">
        <f t="shared" si="2"/>
        <v>0</v>
      </c>
      <c r="Z8" s="19"/>
    </row>
    <row r="9" spans="1:26" ht="84.75" thickBot="1">
      <c r="A9" s="19" t="s">
        <v>18</v>
      </c>
      <c r="B9" s="33" t="s">
        <v>108</v>
      </c>
      <c r="C9" s="19" t="s">
        <v>84</v>
      </c>
      <c r="D9" s="19" t="s">
        <v>107</v>
      </c>
      <c r="E9" s="19" t="s">
        <v>76</v>
      </c>
      <c r="F9" s="19" t="s">
        <v>85</v>
      </c>
      <c r="G9" s="19">
        <f>29+1+30+29</f>
        <v>89</v>
      </c>
      <c r="H9" s="19">
        <f>29+1+30+29</f>
        <v>89</v>
      </c>
      <c r="I9" s="19">
        <v>0</v>
      </c>
      <c r="J9" s="19"/>
      <c r="K9" s="19">
        <f>30+30+30</f>
        <v>90</v>
      </c>
      <c r="L9" s="19">
        <f>30+30+30</f>
        <v>90</v>
      </c>
      <c r="M9" s="19">
        <v>0</v>
      </c>
      <c r="N9" s="19"/>
      <c r="O9" s="19">
        <f>30+29+33</f>
        <v>92</v>
      </c>
      <c r="P9" s="19">
        <f>30+29+33</f>
        <v>92</v>
      </c>
      <c r="Q9" s="19">
        <v>0</v>
      </c>
      <c r="R9" s="19"/>
      <c r="S9" s="19">
        <f>30+32+32</f>
        <v>94</v>
      </c>
      <c r="T9" s="19">
        <f>30+32+32</f>
        <v>94</v>
      </c>
      <c r="U9" s="19">
        <v>0</v>
      </c>
      <c r="V9" s="19"/>
      <c r="W9" s="19">
        <f t="shared" si="0"/>
        <v>365</v>
      </c>
      <c r="X9" s="19">
        <f t="shared" si="1"/>
        <v>365</v>
      </c>
      <c r="Y9" s="19">
        <f t="shared" si="2"/>
        <v>0</v>
      </c>
      <c r="Z9" s="19"/>
    </row>
    <row r="10" spans="1:26" ht="24.75" thickBot="1">
      <c r="A10" s="19" t="s">
        <v>18</v>
      </c>
      <c r="B10" s="33" t="s">
        <v>108</v>
      </c>
      <c r="C10" s="19" t="s">
        <v>86</v>
      </c>
      <c r="D10" s="19" t="s">
        <v>106</v>
      </c>
      <c r="E10" s="19" t="s">
        <v>21</v>
      </c>
      <c r="F10" s="19"/>
      <c r="G10" s="19">
        <v>0</v>
      </c>
      <c r="H10" s="19">
        <v>0</v>
      </c>
      <c r="I10" s="19">
        <v>0</v>
      </c>
      <c r="J10" s="19"/>
      <c r="K10" s="19">
        <v>0</v>
      </c>
      <c r="L10" s="19">
        <v>0</v>
      </c>
      <c r="M10" s="19">
        <v>0</v>
      </c>
      <c r="N10" s="19"/>
      <c r="O10" s="19">
        <v>0</v>
      </c>
      <c r="P10" s="19">
        <v>0</v>
      </c>
      <c r="Q10" s="19">
        <v>0</v>
      </c>
      <c r="R10" s="19"/>
      <c r="S10" s="19">
        <v>0</v>
      </c>
      <c r="T10" s="19">
        <v>0</v>
      </c>
      <c r="U10" s="19">
        <v>0</v>
      </c>
      <c r="V10" s="19"/>
      <c r="W10" s="19">
        <f t="shared" si="0"/>
        <v>0</v>
      </c>
      <c r="X10" s="19">
        <f t="shared" si="1"/>
        <v>0</v>
      </c>
      <c r="Y10" s="19">
        <f t="shared" si="2"/>
        <v>0</v>
      </c>
      <c r="Z10" s="19"/>
    </row>
    <row r="11" spans="1:26" ht="24.75" thickBot="1">
      <c r="A11" s="19" t="s">
        <v>18</v>
      </c>
      <c r="B11" s="33" t="s">
        <v>108</v>
      </c>
      <c r="C11" s="19" t="s">
        <v>87</v>
      </c>
      <c r="D11" s="19" t="s">
        <v>106</v>
      </c>
      <c r="E11" s="19" t="s">
        <v>21</v>
      </c>
      <c r="F11" s="19"/>
      <c r="G11" s="19">
        <v>0</v>
      </c>
      <c r="H11" s="19">
        <v>0</v>
      </c>
      <c r="I11" s="19">
        <v>0</v>
      </c>
      <c r="J11" s="19"/>
      <c r="K11" s="19">
        <v>0</v>
      </c>
      <c r="L11" s="19">
        <v>0</v>
      </c>
      <c r="M11" s="19">
        <v>0</v>
      </c>
      <c r="N11" s="19"/>
      <c r="O11" s="19">
        <v>0</v>
      </c>
      <c r="P11" s="19">
        <v>0</v>
      </c>
      <c r="Q11" s="19">
        <v>0</v>
      </c>
      <c r="R11" s="19"/>
      <c r="S11" s="19">
        <v>0</v>
      </c>
      <c r="T11" s="19">
        <v>0</v>
      </c>
      <c r="U11" s="19">
        <v>0</v>
      </c>
      <c r="V11" s="19"/>
      <c r="W11" s="19">
        <f t="shared" si="0"/>
        <v>0</v>
      </c>
      <c r="X11" s="19">
        <f t="shared" si="1"/>
        <v>0</v>
      </c>
      <c r="Y11" s="19">
        <f t="shared" si="2"/>
        <v>0</v>
      </c>
      <c r="Z11" s="19"/>
    </row>
    <row r="12" spans="1:26" ht="15.75" thickBo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5.75" thickBo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5.75" thickBo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5.75" thickBo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thickBo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5.75" thickBo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5.75" thickBo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5.75" thickBo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5.75" thickBo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thickBo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thickBo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thickBo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thickBo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thickBo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thickBo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thickBo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thickBo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thickBo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thickBo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thickBo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thickBo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thickBo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thickBo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thickBo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thickBo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thickBo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thickBo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thickBo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thickBo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thickBo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thickBo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thickBo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thickBo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thickBo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thickBo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thickBo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thickBo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thickBo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thickBo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thickBo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thickBo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thickBo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thickBo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thickBo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thickBo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thickBo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thickBo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thickBo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thickBo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thickBo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thickBo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thickBo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thickBo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thickBo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thickBo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thickBo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thickBo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thickBo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thickBo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thickBo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thickBo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thickBo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thickBo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thickBo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thickBo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thickBo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thickBo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thickBo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thickBo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thickBo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thickBo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thickBo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thickBo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thickBo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thickBo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thickBo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thickBo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thickBo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thickBo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thickBo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thickBo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thickBo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thickBo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thickBo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thickBo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thickBo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thickBo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thickBo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thickBo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thickBo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thickBo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thickBo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thickBo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thickBo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thickBo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thickBo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thickBo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thickBo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thickBo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thickBo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thickBo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thickBo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thickBo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thickBo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thickBo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thickBo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thickBo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thickBo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thickBo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thickBo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thickBo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thickBo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thickBo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thickBo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thickBo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thickBo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thickBo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thickBo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thickBo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thickBo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thickBo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thickBo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thickBo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thickBo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thickBo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thickBo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thickBo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thickBo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thickBo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thickBo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thickBo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thickBo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thickBo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thickBo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thickBo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thickBo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thickBo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thickBo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thickBo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thickBo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thickBo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thickBo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thickBo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thickBo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thickBo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thickBo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thickBo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thickBo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thickBo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thickBo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thickBo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thickBo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thickBo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thickBo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thickBo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thickBo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thickBo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thickBo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thickBo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thickBo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thickBo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thickBo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thickBo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thickBo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thickBo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thickBo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thickBo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thickBo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thickBo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thickBo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thickBo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thickBo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thickBo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thickBo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thickBo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thickBo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thickBo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thickBo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thickBo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thickBo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thickBo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thickBo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thickBo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thickBo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thickBo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sheetData>
  <sheetProtection/>
  <mergeCells count="7">
    <mergeCell ref="W2:Z2"/>
    <mergeCell ref="A1:E2"/>
    <mergeCell ref="G1:Z1"/>
    <mergeCell ref="G2:J2"/>
    <mergeCell ref="K2:N2"/>
    <mergeCell ref="O2:R2"/>
    <mergeCell ref="S2:V2"/>
  </mergeCells>
  <printOptions/>
  <pageMargins left="0.7000000000000001" right="0.7000000000000001" top="0.75" bottom="0.75" header="0.30000000000000004" footer="0.30000000000000004"/>
  <pageSetup orientation="portrait" paperSize="9"/>
</worksheet>
</file>

<file path=xl/worksheets/sheet5.xml><?xml version="1.0" encoding="utf-8"?>
<worksheet xmlns="http://schemas.openxmlformats.org/spreadsheetml/2006/main" xmlns:r="http://schemas.openxmlformats.org/officeDocument/2006/relationships">
  <dimension ref="A1:AL14"/>
  <sheetViews>
    <sheetView zoomScalePageLayoutView="0" workbookViewId="0" topLeftCell="AC1">
      <selection activeCell="X5" sqref="X5"/>
    </sheetView>
  </sheetViews>
  <sheetFormatPr defaultColWidth="25.421875" defaultRowHeight="27" customHeight="1"/>
  <cols>
    <col min="1" max="1" width="5.28125" style="25" customWidth="1"/>
    <col min="2" max="2" width="25.421875" style="1" customWidth="1"/>
    <col min="3" max="3" width="24.57421875" style="1" customWidth="1"/>
    <col min="4" max="4" width="38.7109375" style="1" customWidth="1"/>
    <col min="5" max="5" width="60.00390625" style="1" customWidth="1"/>
    <col min="6" max="6" width="25.421875" style="1" customWidth="1"/>
    <col min="7" max="14" width="0" style="1" hidden="1" customWidth="1"/>
    <col min="15" max="15" width="25.421875" style="1" hidden="1" customWidth="1"/>
    <col min="16" max="18" width="0" style="1" hidden="1" customWidth="1"/>
    <col min="19" max="16384" width="25.421875" style="1" customWidth="1"/>
  </cols>
  <sheetData>
    <row r="1" spans="2:38" ht="27" customHeight="1" thickBot="1" thickTop="1">
      <c r="B1" s="71" t="s">
        <v>60</v>
      </c>
      <c r="C1" s="71"/>
      <c r="D1" s="71"/>
      <c r="E1" s="71"/>
      <c r="F1" s="71"/>
      <c r="G1" s="64" t="s">
        <v>1</v>
      </c>
      <c r="H1" s="64"/>
      <c r="I1" s="64"/>
      <c r="J1" s="64"/>
      <c r="K1" s="64"/>
      <c r="L1" s="64"/>
      <c r="M1" s="64"/>
      <c r="N1" s="64"/>
      <c r="O1" s="64"/>
      <c r="P1" s="64"/>
      <c r="Q1" s="64"/>
      <c r="R1" s="64"/>
      <c r="S1" s="68">
        <v>2022</v>
      </c>
      <c r="T1" s="68"/>
      <c r="U1" s="68"/>
      <c r="V1" s="68"/>
      <c r="W1" s="68"/>
      <c r="X1" s="68"/>
      <c r="Y1" s="68"/>
      <c r="Z1" s="68"/>
      <c r="AA1" s="68"/>
      <c r="AB1" s="68"/>
      <c r="AC1" s="68"/>
      <c r="AD1" s="68"/>
      <c r="AE1" s="68"/>
      <c r="AF1" s="68"/>
      <c r="AG1" s="68"/>
      <c r="AH1" s="68"/>
      <c r="AI1" s="68"/>
      <c r="AJ1" s="68"/>
      <c r="AK1" s="68"/>
      <c r="AL1" s="68"/>
    </row>
    <row r="2" spans="2:38" ht="27" customHeight="1" thickBot="1" thickTop="1">
      <c r="B2" s="71"/>
      <c r="C2" s="71"/>
      <c r="D2" s="71"/>
      <c r="E2" s="71"/>
      <c r="F2" s="71"/>
      <c r="G2" s="65" t="s">
        <v>34</v>
      </c>
      <c r="H2" s="65"/>
      <c r="I2" s="65"/>
      <c r="J2" s="65"/>
      <c r="K2" s="66" t="s">
        <v>35</v>
      </c>
      <c r="L2" s="66"/>
      <c r="M2" s="66"/>
      <c r="N2" s="66"/>
      <c r="O2" s="66" t="s">
        <v>36</v>
      </c>
      <c r="P2" s="66"/>
      <c r="Q2" s="66"/>
      <c r="R2" s="66"/>
      <c r="S2" s="69" t="s">
        <v>34</v>
      </c>
      <c r="T2" s="69"/>
      <c r="U2" s="69"/>
      <c r="V2" s="69"/>
      <c r="W2" s="66" t="s">
        <v>35</v>
      </c>
      <c r="X2" s="66"/>
      <c r="Y2" s="66"/>
      <c r="Z2" s="66"/>
      <c r="AA2" s="66" t="s">
        <v>36</v>
      </c>
      <c r="AB2" s="66"/>
      <c r="AC2" s="66"/>
      <c r="AD2" s="66"/>
      <c r="AE2" s="66" t="s">
        <v>37</v>
      </c>
      <c r="AF2" s="66"/>
      <c r="AG2" s="66"/>
      <c r="AH2" s="66"/>
      <c r="AI2" s="66" t="s">
        <v>4</v>
      </c>
      <c r="AJ2" s="66"/>
      <c r="AK2" s="66"/>
      <c r="AL2" s="66"/>
    </row>
    <row r="3" spans="1:38" ht="60" thickBot="1" thickTop="1">
      <c r="A3" s="26"/>
      <c r="B3" s="2" t="s">
        <v>5</v>
      </c>
      <c r="C3" s="2" t="s">
        <v>6</v>
      </c>
      <c r="D3" s="2" t="s">
        <v>7</v>
      </c>
      <c r="E3" s="2" t="s">
        <v>8</v>
      </c>
      <c r="F3" s="2" t="s">
        <v>9</v>
      </c>
      <c r="G3" s="3" t="s">
        <v>38</v>
      </c>
      <c r="H3" s="3" t="s">
        <v>88</v>
      </c>
      <c r="I3" s="3" t="s">
        <v>40</v>
      </c>
      <c r="J3" s="3" t="s">
        <v>13</v>
      </c>
      <c r="K3" s="3" t="s">
        <v>38</v>
      </c>
      <c r="L3" s="3" t="s">
        <v>39</v>
      </c>
      <c r="M3" s="3" t="s">
        <v>40</v>
      </c>
      <c r="N3" s="3" t="s">
        <v>13</v>
      </c>
      <c r="O3" s="3" t="s">
        <v>38</v>
      </c>
      <c r="P3" s="3" t="s">
        <v>39</v>
      </c>
      <c r="Q3" s="3" t="s">
        <v>40</v>
      </c>
      <c r="R3" s="3" t="s">
        <v>13</v>
      </c>
      <c r="S3" s="3" t="s">
        <v>38</v>
      </c>
      <c r="T3" s="3" t="s">
        <v>39</v>
      </c>
      <c r="U3" s="3" t="s">
        <v>40</v>
      </c>
      <c r="V3" s="3" t="s">
        <v>13</v>
      </c>
      <c r="W3" s="3" t="s">
        <v>38</v>
      </c>
      <c r="X3" s="3" t="s">
        <v>39</v>
      </c>
      <c r="Y3" s="3" t="s">
        <v>40</v>
      </c>
      <c r="Z3" s="3" t="s">
        <v>13</v>
      </c>
      <c r="AA3" s="3" t="s">
        <v>38</v>
      </c>
      <c r="AB3" s="3" t="s">
        <v>39</v>
      </c>
      <c r="AC3" s="3" t="s">
        <v>40</v>
      </c>
      <c r="AD3" s="3" t="s">
        <v>13</v>
      </c>
      <c r="AE3" s="3" t="s">
        <v>38</v>
      </c>
      <c r="AF3" s="3" t="s">
        <v>39</v>
      </c>
      <c r="AG3" s="3" t="s">
        <v>40</v>
      </c>
      <c r="AH3" s="3" t="s">
        <v>13</v>
      </c>
      <c r="AI3" s="3" t="s">
        <v>38</v>
      </c>
      <c r="AJ3" s="3" t="s">
        <v>39</v>
      </c>
      <c r="AK3" s="3" t="s">
        <v>40</v>
      </c>
      <c r="AL3" s="3" t="s">
        <v>13</v>
      </c>
    </row>
    <row r="4" spans="1:38" ht="39" customHeight="1" thickBot="1" thickTop="1">
      <c r="A4" s="26">
        <v>1</v>
      </c>
      <c r="B4" s="12" t="s">
        <v>18</v>
      </c>
      <c r="C4" s="19" t="s">
        <v>89</v>
      </c>
      <c r="D4" s="27" t="s">
        <v>90</v>
      </c>
      <c r="E4" s="19" t="s">
        <v>91</v>
      </c>
      <c r="F4" s="28" t="s">
        <v>21</v>
      </c>
      <c r="G4" s="29"/>
      <c r="H4" s="29"/>
      <c r="I4" s="29"/>
      <c r="J4" s="29" t="s">
        <v>92</v>
      </c>
      <c r="K4" s="29"/>
      <c r="L4" s="29"/>
      <c r="M4" s="29"/>
      <c r="N4" s="29"/>
      <c r="O4" s="30">
        <v>2</v>
      </c>
      <c r="P4" s="30">
        <v>2</v>
      </c>
      <c r="Q4" s="6">
        <v>0</v>
      </c>
      <c r="R4" s="6"/>
      <c r="S4" s="61">
        <v>22</v>
      </c>
      <c r="T4" s="61">
        <f>S4</f>
        <v>22</v>
      </c>
      <c r="U4" s="61">
        <v>0</v>
      </c>
      <c r="V4" s="61"/>
      <c r="W4" s="61">
        <v>27</v>
      </c>
      <c r="X4" s="61">
        <f>W4</f>
        <v>27</v>
      </c>
      <c r="Y4" s="61">
        <f>X4-W4</f>
        <v>0</v>
      </c>
      <c r="Z4" s="61"/>
      <c r="AA4" s="61">
        <v>19</v>
      </c>
      <c r="AB4" s="61">
        <f>AA4</f>
        <v>19</v>
      </c>
      <c r="AC4" s="61">
        <f>AB4-AA4</f>
        <v>0</v>
      </c>
      <c r="AD4" s="61"/>
      <c r="AE4" s="61"/>
      <c r="AF4" s="61"/>
      <c r="AG4" s="61"/>
      <c r="AH4" s="61"/>
      <c r="AI4" s="61"/>
      <c r="AJ4" s="61"/>
      <c r="AK4" s="61"/>
      <c r="AL4" s="61"/>
    </row>
    <row r="5" spans="1:38" ht="39" customHeight="1" thickBot="1" thickTop="1">
      <c r="A5" s="26">
        <v>2</v>
      </c>
      <c r="B5" s="12" t="s">
        <v>18</v>
      </c>
      <c r="C5" s="19" t="s">
        <v>89</v>
      </c>
      <c r="D5" s="27" t="s">
        <v>93</v>
      </c>
      <c r="E5" s="31" t="s">
        <v>94</v>
      </c>
      <c r="F5" s="28" t="s">
        <v>49</v>
      </c>
      <c r="G5" s="29"/>
      <c r="H5" s="29"/>
      <c r="I5" s="29"/>
      <c r="J5" s="29"/>
      <c r="K5" s="29"/>
      <c r="L5" s="29"/>
      <c r="M5" s="29"/>
      <c r="N5" s="29"/>
      <c r="O5" s="30">
        <v>148</v>
      </c>
      <c r="P5" s="30">
        <v>148</v>
      </c>
      <c r="Q5" s="6">
        <v>0</v>
      </c>
      <c r="R5" s="6"/>
      <c r="S5" s="61">
        <v>170</v>
      </c>
      <c r="T5" s="61">
        <f aca="true" t="shared" si="0" ref="T5:T14">S5</f>
        <v>170</v>
      </c>
      <c r="U5" s="61">
        <v>0</v>
      </c>
      <c r="V5" s="61"/>
      <c r="W5" s="61">
        <v>180</v>
      </c>
      <c r="X5" s="61">
        <f aca="true" t="shared" si="1" ref="X5:X10">W5</f>
        <v>180</v>
      </c>
      <c r="Y5" s="61">
        <f aca="true" t="shared" si="2" ref="Y5:Y10">X5-W5</f>
        <v>0</v>
      </c>
      <c r="Z5" s="61"/>
      <c r="AA5" s="61">
        <v>175</v>
      </c>
      <c r="AB5" s="61">
        <f aca="true" t="shared" si="3" ref="AB5:AB10">AA5</f>
        <v>175</v>
      </c>
      <c r="AC5" s="61">
        <f aca="true" t="shared" si="4" ref="AC5:AC10">AB5-AA5</f>
        <v>0</v>
      </c>
      <c r="AD5" s="61"/>
      <c r="AE5" s="61"/>
      <c r="AF5" s="61"/>
      <c r="AG5" s="61"/>
      <c r="AH5" s="61"/>
      <c r="AI5" s="61"/>
      <c r="AJ5" s="61"/>
      <c r="AK5" s="61"/>
      <c r="AL5" s="61"/>
    </row>
    <row r="6" spans="1:38" ht="39" customHeight="1" thickBot="1" thickTop="1">
      <c r="A6" s="26">
        <v>3</v>
      </c>
      <c r="B6" s="12" t="s">
        <v>18</v>
      </c>
      <c r="C6" s="19" t="s">
        <v>89</v>
      </c>
      <c r="D6" s="27" t="s">
        <v>95</v>
      </c>
      <c r="E6" s="19" t="s">
        <v>91</v>
      </c>
      <c r="F6" s="28" t="s">
        <v>21</v>
      </c>
      <c r="G6" s="29"/>
      <c r="H6" s="29"/>
      <c r="I6" s="29"/>
      <c r="J6" s="29"/>
      <c r="K6" s="29"/>
      <c r="L6" s="29"/>
      <c r="M6" s="29"/>
      <c r="N6" s="29"/>
      <c r="O6" s="30">
        <v>6</v>
      </c>
      <c r="P6" s="30">
        <v>6</v>
      </c>
      <c r="Q6" s="6">
        <v>0</v>
      </c>
      <c r="R6" s="6"/>
      <c r="S6" s="61">
        <v>18</v>
      </c>
      <c r="T6" s="61">
        <v>18</v>
      </c>
      <c r="U6" s="61">
        <v>0</v>
      </c>
      <c r="V6" s="61"/>
      <c r="W6" s="61">
        <v>13</v>
      </c>
      <c r="X6" s="61">
        <v>13</v>
      </c>
      <c r="Y6" s="61">
        <f t="shared" si="2"/>
        <v>0</v>
      </c>
      <c r="Z6" s="61"/>
      <c r="AA6" s="61">
        <v>2</v>
      </c>
      <c r="AB6" s="61">
        <v>2</v>
      </c>
      <c r="AC6" s="61">
        <f t="shared" si="4"/>
        <v>0</v>
      </c>
      <c r="AD6" s="61"/>
      <c r="AE6" s="61"/>
      <c r="AF6" s="61"/>
      <c r="AG6" s="61"/>
      <c r="AH6" s="61"/>
      <c r="AI6" s="61"/>
      <c r="AJ6" s="61"/>
      <c r="AK6" s="61"/>
      <c r="AL6" s="61"/>
    </row>
    <row r="7" spans="1:38" ht="39" customHeight="1" thickBot="1" thickTop="1">
      <c r="A7" s="26">
        <v>4</v>
      </c>
      <c r="B7" s="12" t="s">
        <v>18</v>
      </c>
      <c r="C7" s="19" t="s">
        <v>89</v>
      </c>
      <c r="D7" s="27" t="s">
        <v>96</v>
      </c>
      <c r="E7" s="31" t="s">
        <v>97</v>
      </c>
      <c r="F7" s="28" t="s">
        <v>49</v>
      </c>
      <c r="G7" s="29"/>
      <c r="H7" s="29"/>
      <c r="I7" s="29"/>
      <c r="J7" s="29"/>
      <c r="K7" s="29"/>
      <c r="L7" s="29"/>
      <c r="M7" s="29"/>
      <c r="N7" s="29"/>
      <c r="O7" s="30">
        <v>32</v>
      </c>
      <c r="P7" s="30">
        <v>32</v>
      </c>
      <c r="Q7" s="6">
        <v>0</v>
      </c>
      <c r="R7" s="6"/>
      <c r="S7" s="61">
        <v>610</v>
      </c>
      <c r="T7" s="61">
        <f t="shared" si="0"/>
        <v>610</v>
      </c>
      <c r="U7" s="61">
        <v>0</v>
      </c>
      <c r="V7" s="61"/>
      <c r="W7" s="61">
        <v>1100</v>
      </c>
      <c r="X7" s="61">
        <f t="shared" si="1"/>
        <v>1100</v>
      </c>
      <c r="Y7" s="61">
        <f t="shared" si="2"/>
        <v>0</v>
      </c>
      <c r="Z7" s="61"/>
      <c r="AA7" s="61">
        <v>852</v>
      </c>
      <c r="AB7" s="61">
        <f t="shared" si="3"/>
        <v>852</v>
      </c>
      <c r="AC7" s="61">
        <f t="shared" si="4"/>
        <v>0</v>
      </c>
      <c r="AD7" s="61"/>
      <c r="AE7" s="61"/>
      <c r="AF7" s="61"/>
      <c r="AG7" s="61"/>
      <c r="AH7" s="61"/>
      <c r="AI7" s="61"/>
      <c r="AJ7" s="61"/>
      <c r="AK7" s="61"/>
      <c r="AL7" s="61"/>
    </row>
    <row r="8" spans="1:38" s="44" customFormat="1" ht="39" customHeight="1" thickBot="1" thickTop="1">
      <c r="A8" s="26">
        <v>5</v>
      </c>
      <c r="B8" s="12" t="s">
        <v>18</v>
      </c>
      <c r="C8" s="19" t="s">
        <v>89</v>
      </c>
      <c r="D8" s="27" t="s">
        <v>98</v>
      </c>
      <c r="E8" s="62" t="s">
        <v>99</v>
      </c>
      <c r="F8" s="28" t="s">
        <v>21</v>
      </c>
      <c r="G8" s="29"/>
      <c r="H8" s="29"/>
      <c r="I8" s="29"/>
      <c r="J8" s="29"/>
      <c r="K8" s="29"/>
      <c r="L8" s="29"/>
      <c r="M8" s="29"/>
      <c r="N8" s="29"/>
      <c r="O8" s="30">
        <v>63</v>
      </c>
      <c r="P8" s="30">
        <v>63</v>
      </c>
      <c r="Q8" s="6">
        <v>0</v>
      </c>
      <c r="R8" s="6"/>
      <c r="S8" s="61">
        <v>120</v>
      </c>
      <c r="T8" s="61">
        <v>120</v>
      </c>
      <c r="U8" s="61">
        <v>0</v>
      </c>
      <c r="V8" s="61"/>
      <c r="W8" s="61">
        <v>75</v>
      </c>
      <c r="X8" s="61">
        <f t="shared" si="1"/>
        <v>75</v>
      </c>
      <c r="Y8" s="61">
        <f t="shared" si="2"/>
        <v>0</v>
      </c>
      <c r="Z8" s="61"/>
      <c r="AA8" s="61">
        <v>80</v>
      </c>
      <c r="AB8" s="61">
        <f t="shared" si="3"/>
        <v>80</v>
      </c>
      <c r="AC8" s="61">
        <f t="shared" si="4"/>
        <v>0</v>
      </c>
      <c r="AD8" s="61"/>
      <c r="AE8" s="61"/>
      <c r="AF8" s="61"/>
      <c r="AG8" s="61"/>
      <c r="AH8" s="61"/>
      <c r="AI8" s="61"/>
      <c r="AJ8" s="61"/>
      <c r="AK8" s="61"/>
      <c r="AL8" s="61"/>
    </row>
    <row r="9" spans="1:38" s="44" customFormat="1" ht="39" customHeight="1" thickBot="1" thickTop="1">
      <c r="A9" s="26">
        <v>6</v>
      </c>
      <c r="B9" s="12" t="s">
        <v>18</v>
      </c>
      <c r="C9" s="19" t="s">
        <v>89</v>
      </c>
      <c r="D9" s="27" t="s">
        <v>100</v>
      </c>
      <c r="E9" s="62" t="s">
        <v>101</v>
      </c>
      <c r="F9" s="28" t="s">
        <v>49</v>
      </c>
      <c r="G9" s="29"/>
      <c r="H9" s="29"/>
      <c r="I9" s="29"/>
      <c r="J9" s="29"/>
      <c r="K9" s="29"/>
      <c r="L9" s="29"/>
      <c r="M9" s="29"/>
      <c r="N9" s="29"/>
      <c r="O9" s="30">
        <v>68</v>
      </c>
      <c r="P9" s="30">
        <v>68</v>
      </c>
      <c r="Q9" s="6">
        <v>0</v>
      </c>
      <c r="R9" s="6"/>
      <c r="S9" s="61">
        <v>80</v>
      </c>
      <c r="T9" s="61">
        <f t="shared" si="0"/>
        <v>80</v>
      </c>
      <c r="U9" s="61">
        <v>0</v>
      </c>
      <c r="V9" s="61"/>
      <c r="W9" s="61">
        <v>85</v>
      </c>
      <c r="X9" s="61">
        <f t="shared" si="1"/>
        <v>85</v>
      </c>
      <c r="Y9" s="61">
        <f t="shared" si="2"/>
        <v>0</v>
      </c>
      <c r="Z9" s="61"/>
      <c r="AA9" s="61">
        <v>83</v>
      </c>
      <c r="AB9" s="61">
        <f t="shared" si="3"/>
        <v>83</v>
      </c>
      <c r="AC9" s="61">
        <f t="shared" si="4"/>
        <v>0</v>
      </c>
      <c r="AD9" s="61"/>
      <c r="AE9" s="61"/>
      <c r="AF9" s="61"/>
      <c r="AG9" s="61"/>
      <c r="AH9" s="61"/>
      <c r="AI9" s="61"/>
      <c r="AJ9" s="61"/>
      <c r="AK9" s="61"/>
      <c r="AL9" s="61"/>
    </row>
    <row r="10" spans="1:38" ht="39" customHeight="1" thickBot="1" thickTop="1">
      <c r="A10" s="26">
        <v>7</v>
      </c>
      <c r="B10" s="12" t="s">
        <v>18</v>
      </c>
      <c r="C10" s="19" t="s">
        <v>89</v>
      </c>
      <c r="D10" s="27" t="s">
        <v>102</v>
      </c>
      <c r="E10" s="31" t="s">
        <v>91</v>
      </c>
      <c r="F10" s="28" t="s">
        <v>21</v>
      </c>
      <c r="G10" s="29"/>
      <c r="H10" s="29"/>
      <c r="I10" s="29"/>
      <c r="J10" s="29"/>
      <c r="K10" s="29"/>
      <c r="L10" s="29"/>
      <c r="M10" s="29"/>
      <c r="N10" s="29"/>
      <c r="O10" s="6">
        <v>0</v>
      </c>
      <c r="P10" s="6">
        <v>0</v>
      </c>
      <c r="Q10" s="6">
        <v>0</v>
      </c>
      <c r="R10" s="6"/>
      <c r="S10" s="61">
        <v>6</v>
      </c>
      <c r="T10" s="61">
        <f t="shared" si="0"/>
        <v>6</v>
      </c>
      <c r="U10" s="61">
        <v>0</v>
      </c>
      <c r="V10" s="61"/>
      <c r="W10" s="61">
        <v>7</v>
      </c>
      <c r="X10" s="61">
        <f t="shared" si="1"/>
        <v>7</v>
      </c>
      <c r="Y10" s="61">
        <f t="shared" si="2"/>
        <v>0</v>
      </c>
      <c r="Z10" s="61"/>
      <c r="AA10" s="61">
        <v>2</v>
      </c>
      <c r="AB10" s="61">
        <f t="shared" si="3"/>
        <v>2</v>
      </c>
      <c r="AC10" s="61">
        <f t="shared" si="4"/>
        <v>0</v>
      </c>
      <c r="AD10" s="61"/>
      <c r="AE10" s="61"/>
      <c r="AF10" s="61"/>
      <c r="AG10" s="61"/>
      <c r="AH10" s="61"/>
      <c r="AI10" s="61"/>
      <c r="AJ10" s="61"/>
      <c r="AK10" s="61"/>
      <c r="AL10" s="61"/>
    </row>
    <row r="11" spans="1:38" ht="39" customHeight="1" thickBot="1" thickTop="1">
      <c r="A11" s="26">
        <v>8</v>
      </c>
      <c r="B11" s="12" t="s">
        <v>18</v>
      </c>
      <c r="C11" s="19" t="s">
        <v>89</v>
      </c>
      <c r="D11" s="27" t="s">
        <v>103</v>
      </c>
      <c r="E11" s="31" t="s">
        <v>91</v>
      </c>
      <c r="F11" s="28" t="s">
        <v>21</v>
      </c>
      <c r="G11" s="29"/>
      <c r="H11" s="29"/>
      <c r="I11" s="29"/>
      <c r="J11" s="29"/>
      <c r="K11" s="29"/>
      <c r="L11" s="29"/>
      <c r="M11" s="29"/>
      <c r="N11" s="29"/>
      <c r="O11" s="6">
        <v>0</v>
      </c>
      <c r="P11" s="6">
        <v>0</v>
      </c>
      <c r="Q11" s="6">
        <v>0</v>
      </c>
      <c r="R11" s="6"/>
      <c r="S11" s="61" t="s">
        <v>119</v>
      </c>
      <c r="T11" s="61" t="s">
        <v>119</v>
      </c>
      <c r="U11" s="61" t="s">
        <v>119</v>
      </c>
      <c r="V11" s="61"/>
      <c r="W11" s="61" t="s">
        <v>119</v>
      </c>
      <c r="X11" s="61" t="s">
        <v>119</v>
      </c>
      <c r="Y11" s="61" t="s">
        <v>119</v>
      </c>
      <c r="Z11" s="61"/>
      <c r="AA11" s="61" t="s">
        <v>119</v>
      </c>
      <c r="AB11" s="61" t="s">
        <v>119</v>
      </c>
      <c r="AC11" s="61" t="s">
        <v>119</v>
      </c>
      <c r="AD11" s="61"/>
      <c r="AE11" s="61"/>
      <c r="AF11" s="61"/>
      <c r="AG11" s="61"/>
      <c r="AH11" s="61"/>
      <c r="AI11" s="61"/>
      <c r="AJ11" s="61"/>
      <c r="AK11" s="61"/>
      <c r="AL11" s="61"/>
    </row>
    <row r="12" spans="1:38" ht="39" customHeight="1" thickBot="1" thickTop="1">
      <c r="A12" s="26">
        <v>9</v>
      </c>
      <c r="B12" s="12" t="s">
        <v>18</v>
      </c>
      <c r="C12" s="19" t="s">
        <v>89</v>
      </c>
      <c r="D12" s="27" t="s">
        <v>104</v>
      </c>
      <c r="E12" s="31" t="s">
        <v>105</v>
      </c>
      <c r="F12" s="28" t="s">
        <v>49</v>
      </c>
      <c r="G12" s="29"/>
      <c r="H12" s="29"/>
      <c r="I12" s="29"/>
      <c r="J12" s="29" t="s">
        <v>92</v>
      </c>
      <c r="K12" s="29"/>
      <c r="L12" s="29"/>
      <c r="M12" s="29"/>
      <c r="N12" s="29"/>
      <c r="O12" s="30">
        <v>6</v>
      </c>
      <c r="P12" s="30">
        <v>6</v>
      </c>
      <c r="Q12" s="6">
        <v>0</v>
      </c>
      <c r="R12" s="6"/>
      <c r="S12" s="61">
        <v>507</v>
      </c>
      <c r="T12" s="61">
        <f t="shared" si="0"/>
        <v>507</v>
      </c>
      <c r="U12" s="61">
        <v>0</v>
      </c>
      <c r="V12" s="61"/>
      <c r="W12" s="61">
        <v>507</v>
      </c>
      <c r="X12" s="61">
        <f>W12</f>
        <v>507</v>
      </c>
      <c r="Y12" s="61">
        <v>0</v>
      </c>
      <c r="Z12" s="61"/>
      <c r="AA12" s="61">
        <v>507</v>
      </c>
      <c r="AB12" s="61">
        <f>AA12</f>
        <v>507</v>
      </c>
      <c r="AC12" s="61">
        <v>0</v>
      </c>
      <c r="AD12" s="61"/>
      <c r="AE12" s="61"/>
      <c r="AF12" s="61"/>
      <c r="AG12" s="61"/>
      <c r="AH12" s="61"/>
      <c r="AI12" s="61"/>
      <c r="AJ12" s="61"/>
      <c r="AK12" s="61"/>
      <c r="AL12" s="61"/>
    </row>
    <row r="13" spans="1:38" ht="33" customHeight="1" thickBot="1" thickTop="1">
      <c r="A13" s="25">
        <v>10</v>
      </c>
      <c r="B13" s="12" t="s">
        <v>18</v>
      </c>
      <c r="C13" s="19" t="s">
        <v>89</v>
      </c>
      <c r="D13" s="31" t="s">
        <v>86</v>
      </c>
      <c r="E13" s="31" t="s">
        <v>106</v>
      </c>
      <c r="F13" s="28" t="s">
        <v>21</v>
      </c>
      <c r="G13" s="29"/>
      <c r="H13" s="29"/>
      <c r="I13" s="29"/>
      <c r="J13" s="29"/>
      <c r="K13" s="29"/>
      <c r="L13" s="29"/>
      <c r="M13" s="29"/>
      <c r="N13" s="29"/>
      <c r="O13" s="6">
        <v>0</v>
      </c>
      <c r="P13" s="6">
        <v>0</v>
      </c>
      <c r="Q13" s="6">
        <v>0</v>
      </c>
      <c r="R13" s="6"/>
      <c r="S13" s="61">
        <v>0</v>
      </c>
      <c r="T13" s="61">
        <f t="shared" si="0"/>
        <v>0</v>
      </c>
      <c r="U13" s="61">
        <v>0</v>
      </c>
      <c r="V13" s="61"/>
      <c r="W13" s="61">
        <v>0</v>
      </c>
      <c r="X13" s="61">
        <f>W13</f>
        <v>0</v>
      </c>
      <c r="Y13" s="61">
        <v>0</v>
      </c>
      <c r="Z13" s="61"/>
      <c r="AA13" s="61">
        <v>0</v>
      </c>
      <c r="AB13" s="61">
        <f>AA13</f>
        <v>0</v>
      </c>
      <c r="AC13" s="61">
        <v>0</v>
      </c>
      <c r="AD13" s="61"/>
      <c r="AE13" s="61"/>
      <c r="AF13" s="61"/>
      <c r="AG13" s="61"/>
      <c r="AH13" s="61"/>
      <c r="AI13" s="61"/>
      <c r="AJ13" s="61"/>
      <c r="AK13" s="61"/>
      <c r="AL13" s="61"/>
    </row>
    <row r="14" spans="1:38" ht="34.5" customHeight="1" thickBot="1" thickTop="1">
      <c r="A14" s="25">
        <v>11</v>
      </c>
      <c r="B14" s="12" t="s">
        <v>18</v>
      </c>
      <c r="C14" s="19" t="s">
        <v>89</v>
      </c>
      <c r="D14" s="31" t="s">
        <v>87</v>
      </c>
      <c r="E14" s="31" t="s">
        <v>106</v>
      </c>
      <c r="F14" s="28" t="s">
        <v>21</v>
      </c>
      <c r="G14" s="29"/>
      <c r="H14" s="29"/>
      <c r="I14" s="29"/>
      <c r="J14" s="29"/>
      <c r="K14" s="29"/>
      <c r="L14" s="29"/>
      <c r="M14" s="29"/>
      <c r="N14" s="29"/>
      <c r="O14" s="6">
        <v>0</v>
      </c>
      <c r="P14" s="6">
        <v>0</v>
      </c>
      <c r="Q14" s="6">
        <v>0</v>
      </c>
      <c r="R14" s="6"/>
      <c r="S14" s="61">
        <v>0</v>
      </c>
      <c r="T14" s="61">
        <f t="shared" si="0"/>
        <v>0</v>
      </c>
      <c r="U14" s="61">
        <v>0</v>
      </c>
      <c r="V14" s="61"/>
      <c r="W14" s="61">
        <v>0</v>
      </c>
      <c r="X14" s="61">
        <f>W14</f>
        <v>0</v>
      </c>
      <c r="Y14" s="61">
        <v>0</v>
      </c>
      <c r="Z14" s="61"/>
      <c r="AA14" s="61">
        <v>0</v>
      </c>
      <c r="AB14" s="61">
        <f>AA14</f>
        <v>0</v>
      </c>
      <c r="AC14" s="61">
        <v>0</v>
      </c>
      <c r="AD14" s="61"/>
      <c r="AE14" s="61"/>
      <c r="AF14" s="61"/>
      <c r="AG14" s="61"/>
      <c r="AH14" s="61"/>
      <c r="AI14" s="61"/>
      <c r="AJ14" s="61"/>
      <c r="AK14" s="61"/>
      <c r="AL14" s="61"/>
    </row>
  </sheetData>
  <sheetProtection/>
  <mergeCells count="11">
    <mergeCell ref="W2:Z2"/>
    <mergeCell ref="AA2:AD2"/>
    <mergeCell ref="AE2:AH2"/>
    <mergeCell ref="AI2:AL2"/>
    <mergeCell ref="B1:F2"/>
    <mergeCell ref="G1:R1"/>
    <mergeCell ref="S1:AL1"/>
    <mergeCell ref="G2:J2"/>
    <mergeCell ref="K2:N2"/>
    <mergeCell ref="O2:R2"/>
    <mergeCell ref="S2:V2"/>
  </mergeCells>
  <printOptions/>
  <pageMargins left="0.23622047244094502" right="0.23622047244094502" top="0.7480314960629921" bottom="0.7480314960629921" header="0.3149606299212601" footer="0.3149606299212601"/>
  <pageSetup fitToHeight="0" fitToWidth="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Daus Daniela</dc:creator>
  <cp:keywords/>
  <dc:description/>
  <cp:lastModifiedBy>Capurro Roberto</cp:lastModifiedBy>
  <cp:lastPrinted>2023-01-10T10:54:55Z</cp:lastPrinted>
  <dcterms:created xsi:type="dcterms:W3CDTF">2014-07-07T09:05:44Z</dcterms:created>
  <dcterms:modified xsi:type="dcterms:W3CDTF">2023-03-08T12:57:54Z</dcterms:modified>
  <cp:category/>
  <cp:version/>
  <cp:contentType/>
  <cp:contentStatus/>
</cp:coreProperties>
</file>